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sna.dimec\Desktop\PODACI\PLAN2020 prosinac UV\INTEGRALNI\"/>
    </mc:Choice>
  </mc:AlternateContent>
  <bookViews>
    <workbookView xWindow="0" yWindow="0" windowWidth="28800" windowHeight="12300"/>
  </bookViews>
  <sheets>
    <sheet name="Sheet1" sheetId="2" r:id="rId1"/>
  </sheets>
  <externalReferences>
    <externalReference r:id="rId2"/>
  </externalReferences>
  <definedNames>
    <definedName name="_xlnm.Print_Titles" localSheetId="0">Sheet1!$2:$3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2" l="1"/>
  <c r="C6" i="2"/>
  <c r="G10" i="2"/>
  <c r="F10" i="2"/>
  <c r="E10" i="2"/>
  <c r="D10" i="2"/>
  <c r="C10" i="2"/>
  <c r="D150" i="2" l="1"/>
  <c r="D146" i="2"/>
  <c r="D143" i="2" s="1"/>
  <c r="D142" i="2" s="1"/>
  <c r="D144" i="2"/>
  <c r="D140" i="2"/>
  <c r="D137" i="2" s="1"/>
  <c r="D138" i="2"/>
  <c r="D134" i="2"/>
  <c r="D130" i="2"/>
  <c r="D123" i="2" s="1"/>
  <c r="D124" i="2"/>
  <c r="D120" i="2"/>
  <c r="D114" i="2"/>
  <c r="D111" i="2" s="1"/>
  <c r="D112" i="2"/>
  <c r="D108" i="2"/>
  <c r="D103" i="2"/>
  <c r="D101" i="2"/>
  <c r="D99" i="2"/>
  <c r="D93" i="2"/>
  <c r="D89" i="2"/>
  <c r="D88" i="2" s="1"/>
  <c r="D85" i="2"/>
  <c r="D79" i="2"/>
  <c r="D77" i="2"/>
  <c r="D68" i="2" s="1"/>
  <c r="D75" i="2"/>
  <c r="D69" i="2"/>
  <c r="D65" i="2"/>
  <c r="D61" i="2"/>
  <c r="D57" i="2"/>
  <c r="D56" i="2"/>
  <c r="D54" i="2"/>
  <c r="D50" i="2"/>
  <c r="D46" i="2"/>
  <c r="D45" i="2"/>
  <c r="D44" i="2" s="1"/>
  <c r="D42" i="2"/>
  <c r="D40" i="2"/>
  <c r="D36" i="2"/>
  <c r="D31" i="2" s="1"/>
  <c r="D32" i="2"/>
  <c r="D29" i="2"/>
  <c r="D27" i="2"/>
  <c r="D18" i="2" s="1"/>
  <c r="D23" i="2"/>
  <c r="D19" i="2"/>
  <c r="D16" i="2"/>
  <c r="D13" i="2" s="1"/>
  <c r="D14" i="2"/>
  <c r="D7" i="2"/>
  <c r="D6" i="2" s="1"/>
  <c r="D5" i="2" s="1"/>
  <c r="D67" i="2" l="1"/>
  <c r="D4" i="2" s="1"/>
  <c r="D12" i="2"/>
  <c r="F156" i="2"/>
  <c r="F152" i="2"/>
  <c r="F150" i="2"/>
  <c r="F149" i="2"/>
  <c r="F148" i="2" s="1"/>
  <c r="F146" i="2"/>
  <c r="F143" i="2" s="1"/>
  <c r="F144" i="2"/>
  <c r="F140" i="2"/>
  <c r="F136" i="2"/>
  <c r="F130" i="2"/>
  <c r="F126" i="2"/>
  <c r="F123" i="2"/>
  <c r="F121" i="2"/>
  <c r="F115" i="2"/>
  <c r="F112" i="2"/>
  <c r="F111" i="2" s="1"/>
  <c r="F108" i="2"/>
  <c r="F103" i="2"/>
  <c r="F101" i="2"/>
  <c r="F99" i="2"/>
  <c r="F93" i="2"/>
  <c r="F89" i="2"/>
  <c r="F85" i="2"/>
  <c r="F79" i="2"/>
  <c r="F77" i="2"/>
  <c r="F75" i="2"/>
  <c r="F69" i="2"/>
  <c r="F65" i="2"/>
  <c r="F61" i="2"/>
  <c r="F57" i="2"/>
  <c r="F54" i="2"/>
  <c r="F50" i="2"/>
  <c r="F46" i="2"/>
  <c r="F42" i="2"/>
  <c r="F40" i="2"/>
  <c r="F36" i="2"/>
  <c r="F32" i="2"/>
  <c r="F31" i="2" s="1"/>
  <c r="F29" i="2"/>
  <c r="F27" i="2"/>
  <c r="F23" i="2"/>
  <c r="F19" i="2"/>
  <c r="F18" i="2" s="1"/>
  <c r="F16" i="2"/>
  <c r="F14" i="2"/>
  <c r="F13" i="2" s="1"/>
  <c r="F12" i="2" s="1"/>
  <c r="F7" i="2"/>
  <c r="F6" i="2" s="1"/>
  <c r="F5" i="2" s="1"/>
  <c r="E156" i="2"/>
  <c r="E152" i="2"/>
  <c r="E150" i="2"/>
  <c r="E149" i="2"/>
  <c r="E148" i="2" s="1"/>
  <c r="E146" i="2"/>
  <c r="E144" i="2"/>
  <c r="E143" i="2"/>
  <c r="E140" i="2"/>
  <c r="E136" i="2"/>
  <c r="E130" i="2"/>
  <c r="E129" i="2"/>
  <c r="E126" i="2"/>
  <c r="E123" i="2"/>
  <c r="E121" i="2"/>
  <c r="E115" i="2"/>
  <c r="E111" i="2" s="1"/>
  <c r="E112" i="2"/>
  <c r="E108" i="2"/>
  <c r="E103" i="2"/>
  <c r="E101" i="2"/>
  <c r="E99" i="2"/>
  <c r="E93" i="2"/>
  <c r="E89" i="2"/>
  <c r="E88" i="2" s="1"/>
  <c r="E85" i="2"/>
  <c r="E79" i="2"/>
  <c r="E77" i="2"/>
  <c r="E68" i="2" s="1"/>
  <c r="E75" i="2"/>
  <c r="E69" i="2"/>
  <c r="E65" i="2"/>
  <c r="E61" i="2"/>
  <c r="E57" i="2"/>
  <c r="E56" i="2"/>
  <c r="E54" i="2"/>
  <c r="E50" i="2"/>
  <c r="E46" i="2"/>
  <c r="E45" i="2"/>
  <c r="E44" i="2" s="1"/>
  <c r="E42" i="2"/>
  <c r="E40" i="2"/>
  <c r="E36" i="2"/>
  <c r="E31" i="2" s="1"/>
  <c r="E32" i="2"/>
  <c r="E29" i="2"/>
  <c r="E27" i="2"/>
  <c r="E18" i="2" s="1"/>
  <c r="E23" i="2"/>
  <c r="E19" i="2"/>
  <c r="E16" i="2"/>
  <c r="E13" i="2" s="1"/>
  <c r="E12" i="2" s="1"/>
  <c r="E14" i="2"/>
  <c r="E7" i="2"/>
  <c r="E6" i="2" s="1"/>
  <c r="E5" i="2" s="1"/>
  <c r="G126" i="2"/>
  <c r="C126" i="2"/>
  <c r="C121" i="2"/>
  <c r="G121" i="2"/>
  <c r="C115" i="2"/>
  <c r="C112" i="2"/>
  <c r="F129" i="2" l="1"/>
  <c r="F88" i="2"/>
  <c r="F68" i="2"/>
  <c r="F56" i="2"/>
  <c r="F45" i="2"/>
  <c r="E4" i="2"/>
  <c r="E67" i="2"/>
  <c r="D156" i="2"/>
  <c r="C156" i="2"/>
  <c r="D152" i="2"/>
  <c r="C152" i="2"/>
  <c r="C150" i="2"/>
  <c r="C146" i="2"/>
  <c r="C144" i="2"/>
  <c r="C140" i="2"/>
  <c r="C136" i="2"/>
  <c r="C130" i="2"/>
  <c r="C123" i="2"/>
  <c r="C111" i="2" s="1"/>
  <c r="C108" i="2"/>
  <c r="C103" i="2"/>
  <c r="C101" i="2"/>
  <c r="C99" i="2"/>
  <c r="C93" i="2"/>
  <c r="C89" i="2"/>
  <c r="C85" i="2"/>
  <c r="C79" i="2"/>
  <c r="C77" i="2"/>
  <c r="C75" i="2"/>
  <c r="C69" i="2"/>
  <c r="C65" i="2"/>
  <c r="C61" i="2"/>
  <c r="C57" i="2"/>
  <c r="C54" i="2"/>
  <c r="C50" i="2"/>
  <c r="C46" i="2"/>
  <c r="C42" i="2"/>
  <c r="C40" i="2"/>
  <c r="C36" i="2"/>
  <c r="C32" i="2"/>
  <c r="C29" i="2"/>
  <c r="C27" i="2"/>
  <c r="C19" i="2"/>
  <c r="C16" i="2"/>
  <c r="C14" i="2"/>
  <c r="C7" i="2"/>
  <c r="C5" i="2" s="1"/>
  <c r="C56" i="2" l="1"/>
  <c r="C129" i="2"/>
  <c r="F67" i="2"/>
  <c r="F44" i="2"/>
  <c r="C68" i="2"/>
  <c r="C31" i="2"/>
  <c r="C13" i="2"/>
  <c r="C149" i="2"/>
  <c r="C148" i="2" s="1"/>
  <c r="C143" i="2"/>
  <c r="C88" i="2"/>
  <c r="C45" i="2"/>
  <c r="C18" i="2"/>
  <c r="G150" i="2"/>
  <c r="C44" i="2" l="1"/>
  <c r="F4" i="2"/>
  <c r="C12" i="2"/>
  <c r="C67" i="2"/>
  <c r="G144" i="2"/>
  <c r="G115" i="2"/>
  <c r="G112" i="2"/>
  <c r="C4" i="2" l="1"/>
  <c r="G136" i="2"/>
  <c r="G79" i="2"/>
  <c r="G69" i="2"/>
  <c r="G140" i="2"/>
  <c r="G123" i="2"/>
  <c r="G111" i="2" s="1"/>
  <c r="G108" i="2"/>
  <c r="G85" i="2"/>
  <c r="G77" i="2"/>
  <c r="G75" i="2"/>
  <c r="G16" i="2"/>
  <c r="G14" i="2"/>
  <c r="G13" i="2" l="1"/>
  <c r="G156" i="2"/>
  <c r="G152" i="2"/>
  <c r="G146" i="2"/>
  <c r="G143" i="2" s="1"/>
  <c r="G130" i="2"/>
  <c r="G129" i="2" s="1"/>
  <c r="G103" i="2"/>
  <c r="G101" i="2"/>
  <c r="G99" i="2"/>
  <c r="G93" i="2"/>
  <c r="G89" i="2"/>
  <c r="G68" i="2"/>
  <c r="G65" i="2"/>
  <c r="G61" i="2"/>
  <c r="G57" i="2"/>
  <c r="G54" i="2"/>
  <c r="G50" i="2"/>
  <c r="G46" i="2"/>
  <c r="G42" i="2"/>
  <c r="G40" i="2"/>
  <c r="G36" i="2"/>
  <c r="G32" i="2"/>
  <c r="G29" i="2"/>
  <c r="G27" i="2"/>
  <c r="G23" i="2"/>
  <c r="G19" i="2"/>
  <c r="G7" i="2"/>
  <c r="G6" i="2" s="1"/>
  <c r="G56" i="2" l="1"/>
  <c r="G31" i="2"/>
  <c r="G5" i="2"/>
  <c r="G18" i="2"/>
  <c r="G88" i="2"/>
  <c r="G67" i="2" s="1"/>
  <c r="G45" i="2"/>
  <c r="G149" i="2"/>
  <c r="G148" i="2" s="1"/>
  <c r="G44" i="2" l="1"/>
  <c r="G12" i="2"/>
  <c r="G4" i="2" l="1"/>
</calcChain>
</file>

<file path=xl/sharedStrings.xml><?xml version="1.0" encoding="utf-8"?>
<sst xmlns="http://schemas.openxmlformats.org/spreadsheetml/2006/main" count="317" uniqueCount="85">
  <si>
    <t>Opći prihodi i primici</t>
  </si>
  <si>
    <t>Naknade troškova osobama izvan radnog odnosa</t>
  </si>
  <si>
    <t>Ostali rashodi za zaposlene</t>
  </si>
  <si>
    <t>Ostali nespomenuti rashodi poslovanja</t>
  </si>
  <si>
    <t>Vlastiti prihodi</t>
  </si>
  <si>
    <t>OPERATIVNI PROGRAM KONKURENTNOST I KOHEZIJA</t>
  </si>
  <si>
    <t>Dodatna ulaganja na građevinskim objektima</t>
  </si>
  <si>
    <t>ADMINISTRACIJA I UPRAVLJANJE – OSTALI IZVORI FINANCIRANJA</t>
  </si>
  <si>
    <t>Donacije</t>
  </si>
  <si>
    <t>26395</t>
  </si>
  <si>
    <t>Klinički bolnički centar Sestre milosrdnice</t>
  </si>
  <si>
    <t>K895002</t>
  </si>
  <si>
    <t>KLINIČKI BOLNIČKI CENTAR SESTRE MILOSRDNICE – IZRAVNA KAPITALNA ULAGANJA</t>
  </si>
  <si>
    <t>K895004</t>
  </si>
  <si>
    <t>A895003</t>
  </si>
  <si>
    <t>PROVEDBA PREVENTIVNIH PROGRAMA – KLINIČKI BOLNIČKI CENTAR SESTRE MILOSRDNICE</t>
  </si>
  <si>
    <t>A895001</t>
  </si>
  <si>
    <t>ŠIFRA</t>
  </si>
  <si>
    <t>OPIS</t>
  </si>
  <si>
    <t>11</t>
  </si>
  <si>
    <t>42</t>
  </si>
  <si>
    <t>Rashodi za nabavu proizvedene dugotrajne imovine</t>
  </si>
  <si>
    <t>422</t>
  </si>
  <si>
    <t>Postrojenja i oprema</t>
  </si>
  <si>
    <t>426</t>
  </si>
  <si>
    <t>Nematerijalna proizvedena imovina</t>
  </si>
  <si>
    <t>45</t>
  </si>
  <si>
    <t>Rashodi za dodatna ulaganja na nefinancijskoj imovini</t>
  </si>
  <si>
    <t>451</t>
  </si>
  <si>
    <t>12</t>
  </si>
  <si>
    <t>Sredstva učešća za pomoći</t>
  </si>
  <si>
    <t>31</t>
  </si>
  <si>
    <t>Rashodi za zaposlene</t>
  </si>
  <si>
    <t>311</t>
  </si>
  <si>
    <t>Plaće (Bruto)</t>
  </si>
  <si>
    <t>312</t>
  </si>
  <si>
    <t>313</t>
  </si>
  <si>
    <t>Doprinosi na plaće</t>
  </si>
  <si>
    <t>32</t>
  </si>
  <si>
    <t>Materijalni rashodi</t>
  </si>
  <si>
    <t>321</t>
  </si>
  <si>
    <t>Naknade troškova zaposlenima</t>
  </si>
  <si>
    <t>322</t>
  </si>
  <si>
    <t>Rashodi za materijal i energiju</t>
  </si>
  <si>
    <t>323</t>
  </si>
  <si>
    <t>Rashodi za usluge</t>
  </si>
  <si>
    <t>563</t>
  </si>
  <si>
    <t>Europski fond za regionalni razvoj (ERDF)</t>
  </si>
  <si>
    <t>T895005</t>
  </si>
  <si>
    <t>OPERATIVNI PROGRAM UČINKOVITI LJUDSKI POTENCIJALI - OPTIMIZACIJA I POBOLJŠANJE UČINKOVITOSTI RADIOLOŠKE DIJAGNOSTIKE U SUSTAVU ZDRAVSTVA REPUBLIKE HRVATSKE - RADIOLOŠKI EDUKACIJSKI CENTAR</t>
  </si>
  <si>
    <t>324</t>
  </si>
  <si>
    <t>329</t>
  </si>
  <si>
    <t>423</t>
  </si>
  <si>
    <t>Prijevozna sredstva</t>
  </si>
  <si>
    <t>424</t>
  </si>
  <si>
    <t>Knjige, umjetnička djela i ostale izložbene vrijednosti</t>
  </si>
  <si>
    <t>43</t>
  </si>
  <si>
    <t>Ostali prihodi za posebne namjene</t>
  </si>
  <si>
    <t>34</t>
  </si>
  <si>
    <t>Financijski rashodi</t>
  </si>
  <si>
    <t>343</t>
  </si>
  <si>
    <t>Ostali financijski rashodi</t>
  </si>
  <si>
    <t>38</t>
  </si>
  <si>
    <t>Ostali rashodi</t>
  </si>
  <si>
    <t>383</t>
  </si>
  <si>
    <t>Kazne, penali i naknade štete</t>
  </si>
  <si>
    <t>421</t>
  </si>
  <si>
    <t>Građevinski objekti</t>
  </si>
  <si>
    <t>52</t>
  </si>
  <si>
    <t>Ostale pomoći</t>
  </si>
  <si>
    <t>61</t>
  </si>
  <si>
    <t>71</t>
  </si>
  <si>
    <t>Prihodi od nefinancijske imovine</t>
  </si>
  <si>
    <t>Izradio:</t>
  </si>
  <si>
    <t>561</t>
  </si>
  <si>
    <t>Europski socijalni fondj (ESF)</t>
  </si>
  <si>
    <t xml:space="preserve">Projekcija plana 2021. 
</t>
  </si>
  <si>
    <t xml:space="preserve">Projekcija plana 2022. 
</t>
  </si>
  <si>
    <t>452</t>
  </si>
  <si>
    <t>Dodatna ulaganja na postrojenjima i opremi</t>
  </si>
  <si>
    <t xml:space="preserve">Proračun 2020. 
</t>
  </si>
  <si>
    <t>Ravnatelj:</t>
  </si>
  <si>
    <t xml:space="preserve">Plan 2020. 
</t>
  </si>
  <si>
    <t>INTEGRALNI PLAN ZA 2020. GODINU</t>
  </si>
  <si>
    <t>Rebalans II integralnog plana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</si>
</sst>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- &quot;@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44"/>
      <name val="Arial"/>
      <family val="2"/>
      <charset val="238"/>
    </font>
    <font>
      <sz val="10"/>
      <color indexed="8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CC"/>
        <bgColor indexed="64"/>
      </patternFill>
    </fill>
  </fills>
  <borders count="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2" fillId="2" borderId="1" applyNumberFormat="0" applyProtection="0">
      <alignment horizontal="left" vertical="center" indent="1"/>
    </xf>
    <xf numFmtId="0" fontId="3" fillId="3" borderId="1" applyNumberFormat="0" applyProtection="0">
      <alignment horizontal="left" vertical="center" indent="1"/>
    </xf>
    <xf numFmtId="0" fontId="4" fillId="2" borderId="1" applyNumberFormat="0" applyProtection="0">
      <alignment horizontal="center" vertical="center"/>
    </xf>
    <xf numFmtId="4" fontId="5" fillId="4" borderId="1" applyNumberFormat="0" applyProtection="0">
      <alignment horizontal="left" vertical="center" indent="1"/>
    </xf>
    <xf numFmtId="4" fontId="5" fillId="4" borderId="1" applyNumberFormat="0" applyProtection="0">
      <alignment vertical="center"/>
    </xf>
    <xf numFmtId="0" fontId="3" fillId="5" borderId="1" applyNumberFormat="0" applyProtection="0">
      <alignment horizontal="left" vertical="center" wrapText="1" indent="1"/>
    </xf>
    <xf numFmtId="0" fontId="3" fillId="6" borderId="1" applyNumberFormat="0" applyProtection="0">
      <alignment horizontal="left" vertical="center" wrapText="1" indent="1"/>
    </xf>
    <xf numFmtId="0" fontId="3" fillId="7" borderId="1" applyNumberFormat="0" applyProtection="0">
      <alignment horizontal="left" vertical="center" wrapText="1" indent="1"/>
    </xf>
    <xf numFmtId="0" fontId="3" fillId="3" borderId="1" applyNumberFormat="0" applyProtection="0">
      <alignment horizontal="left" vertical="center" wrapText="1" indent="1"/>
    </xf>
    <xf numFmtId="4" fontId="5" fillId="8" borderId="1" applyNumberFormat="0" applyProtection="0">
      <alignment horizontal="right" vertical="center"/>
    </xf>
  </cellStyleXfs>
  <cellXfs count="3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top" wrapText="1"/>
    </xf>
    <xf numFmtId="0" fontId="2" fillId="9" borderId="2" xfId="1" quotePrefix="1" applyNumberFormat="1" applyFill="1" applyBorder="1" applyAlignment="1">
      <alignment horizontal="center" vertical="center" wrapText="1"/>
    </xf>
    <xf numFmtId="164" fontId="3" fillId="10" borderId="2" xfId="9" quotePrefix="1" applyNumberFormat="1" applyFill="1" applyBorder="1" applyAlignment="1">
      <alignment horizontal="center" vertical="center" wrapText="1"/>
    </xf>
    <xf numFmtId="0" fontId="3" fillId="10" borderId="2" xfId="9" quotePrefix="1" applyFill="1" applyBorder="1" applyAlignment="1">
      <alignment horizontal="center" vertical="center" wrapText="1"/>
    </xf>
    <xf numFmtId="3" fontId="5" fillId="10" borderId="2" xfId="5" applyNumberFormat="1" applyFill="1" applyBorder="1">
      <alignment vertical="center"/>
    </xf>
    <xf numFmtId="164" fontId="3" fillId="11" borderId="2" xfId="9" quotePrefix="1" applyNumberFormat="1" applyFill="1" applyBorder="1" applyAlignment="1">
      <alignment horizontal="center" vertical="center" wrapText="1"/>
    </xf>
    <xf numFmtId="0" fontId="3" fillId="11" borderId="2" xfId="9" quotePrefix="1" applyFill="1" applyBorder="1" applyAlignment="1">
      <alignment horizontal="left" vertical="top" wrapText="1"/>
    </xf>
    <xf numFmtId="3" fontId="5" fillId="11" borderId="2" xfId="5" applyNumberFormat="1" applyFill="1" applyBorder="1">
      <alignment vertical="center"/>
    </xf>
    <xf numFmtId="0" fontId="3" fillId="12" borderId="2" xfId="9" quotePrefix="1" applyNumberFormat="1" applyFill="1" applyBorder="1" applyAlignment="1">
      <alignment horizontal="left" vertical="center" wrapText="1"/>
    </xf>
    <xf numFmtId="0" fontId="3" fillId="12" borderId="2" xfId="9" quotePrefix="1" applyFill="1" applyBorder="1" applyAlignment="1">
      <alignment horizontal="left" vertical="top" wrapText="1"/>
    </xf>
    <xf numFmtId="3" fontId="5" fillId="12" borderId="2" xfId="5" applyNumberFormat="1" applyFill="1" applyBorder="1">
      <alignment vertical="center"/>
    </xf>
    <xf numFmtId="164" fontId="3" fillId="13" borderId="2" xfId="9" quotePrefix="1" applyNumberFormat="1" applyFill="1" applyBorder="1" applyAlignment="1">
      <alignment horizontal="center" vertical="center" wrapText="1"/>
    </xf>
    <xf numFmtId="0" fontId="3" fillId="13" borderId="2" xfId="9" quotePrefix="1" applyFill="1" applyBorder="1" applyAlignment="1">
      <alignment horizontal="left" vertical="top" wrapText="1"/>
    </xf>
    <xf numFmtId="3" fontId="5" fillId="13" borderId="2" xfId="5" applyNumberFormat="1" applyFill="1" applyBorder="1">
      <alignment vertical="center"/>
    </xf>
    <xf numFmtId="164" fontId="3" fillId="0" borderId="2" xfId="9" quotePrefix="1" applyNumberFormat="1" applyFill="1" applyBorder="1" applyAlignment="1">
      <alignment horizontal="center" vertical="center" wrapText="1"/>
    </xf>
    <xf numFmtId="0" fontId="3" fillId="0" borderId="2" xfId="9" quotePrefix="1" applyFill="1" applyBorder="1" applyAlignment="1">
      <alignment horizontal="left" vertical="top" wrapText="1"/>
    </xf>
    <xf numFmtId="3" fontId="5" fillId="0" borderId="2" xfId="5" applyNumberFormat="1" applyFill="1" applyBorder="1">
      <alignment vertical="center"/>
    </xf>
    <xf numFmtId="3" fontId="3" fillId="0" borderId="2" xfId="9" quotePrefix="1" applyNumberFormat="1" applyFill="1" applyBorder="1" applyAlignment="1">
      <alignment horizontal="right" vertical="center" wrapText="1"/>
    </xf>
    <xf numFmtId="0" fontId="3" fillId="0" borderId="0" xfId="9" applyNumberFormat="1" applyFill="1" applyBorder="1" applyAlignment="1">
      <alignment horizontal="center" vertical="center" wrapText="1"/>
    </xf>
    <xf numFmtId="0" fontId="0" fillId="0" borderId="3" xfId="0" applyBorder="1"/>
    <xf numFmtId="0" fontId="0" fillId="0" borderId="0" xfId="0" applyFill="1"/>
    <xf numFmtId="0" fontId="0" fillId="0" borderId="0" xfId="0" applyBorder="1"/>
    <xf numFmtId="0" fontId="2" fillId="9" borderId="2" xfId="2" quotePrefix="1" applyNumberFormat="1" applyFont="1" applyFill="1" applyBorder="1" applyAlignment="1">
      <alignment horizontal="center" vertical="center" wrapText="1"/>
    </xf>
    <xf numFmtId="3" fontId="0" fillId="0" borderId="0" xfId="0" applyNumberFormat="1"/>
    <xf numFmtId="3" fontId="3" fillId="10" borderId="2" xfId="9" quotePrefix="1" applyNumberFormat="1" applyFill="1" applyBorder="1" applyAlignment="1">
      <alignment vertical="center" wrapText="1"/>
    </xf>
    <xf numFmtId="3" fontId="3" fillId="11" borderId="2" xfId="9" quotePrefix="1" applyNumberFormat="1" applyFill="1" applyBorder="1" applyAlignment="1">
      <alignment vertical="center" wrapText="1"/>
    </xf>
    <xf numFmtId="3" fontId="3" fillId="12" borderId="2" xfId="9" quotePrefix="1" applyNumberFormat="1" applyFill="1" applyBorder="1" applyAlignment="1">
      <alignment vertical="center" wrapText="1"/>
    </xf>
    <xf numFmtId="3" fontId="3" fillId="13" borderId="2" xfId="9" quotePrefix="1" applyNumberFormat="1" applyFill="1" applyBorder="1" applyAlignment="1">
      <alignment vertical="center" wrapText="1"/>
    </xf>
    <xf numFmtId="3" fontId="3" fillId="0" borderId="2" xfId="9" quotePrefix="1" applyNumberForma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11">
    <cellStyle name="Normalno" xfId="0" builtinId="0"/>
    <cellStyle name="SAPBEXaggData" xfId="5"/>
    <cellStyle name="SAPBEXaggItem" xfId="4"/>
    <cellStyle name="SAPBEXchaText" xfId="1"/>
    <cellStyle name="SAPBEXformats" xfId="3"/>
    <cellStyle name="SAPBEXHLevel0" xfId="6"/>
    <cellStyle name="SAPBEXHLevel1" xfId="7"/>
    <cellStyle name="SAPBEXHLevel2" xfId="8"/>
    <cellStyle name="SAPBEXHLevel3" xfId="9"/>
    <cellStyle name="SAPBEXstdData" xfId="10"/>
    <cellStyle name="SAPBEXstdItem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</xdr:colOff>
      <xdr:row>2</xdr:row>
      <xdr:rowOff>19050</xdr:rowOff>
    </xdr:from>
    <xdr:to>
      <xdr:col>5</xdr:col>
      <xdr:colOff>76200</xdr:colOff>
      <xdr:row>2</xdr:row>
      <xdr:rowOff>66675</xdr:rowOff>
    </xdr:to>
    <xdr:pic macro="[1]!DesignIconClicked">
      <xdr:nvPicPr>
        <xdr:cNvPr id="18" name="BExD1O5HJ9GT1E7UB3PM0OCOC8WC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240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5</xdr:col>
      <xdr:colOff>28575</xdr:colOff>
      <xdr:row>2</xdr:row>
      <xdr:rowOff>95250</xdr:rowOff>
    </xdr:from>
    <xdr:to>
      <xdr:col>5</xdr:col>
      <xdr:colOff>76200</xdr:colOff>
      <xdr:row>2</xdr:row>
      <xdr:rowOff>142875</xdr:rowOff>
    </xdr:to>
    <xdr:pic macro="[1]!DesignIconClicked">
      <xdr:nvPicPr>
        <xdr:cNvPr id="19" name="BEx5QDTBKIJPI37KJ3Z6295058WR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2400" y="476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2</xdr:row>
      <xdr:rowOff>19050</xdr:rowOff>
    </xdr:from>
    <xdr:to>
      <xdr:col>6</xdr:col>
      <xdr:colOff>57150</xdr:colOff>
      <xdr:row>2</xdr:row>
      <xdr:rowOff>66675</xdr:rowOff>
    </xdr:to>
    <xdr:pic macro="[1]!DesignIconClicked">
      <xdr:nvPicPr>
        <xdr:cNvPr id="20" name="BExUCKAIG9K579OJDDASSLA0WPBK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4000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2</xdr:row>
      <xdr:rowOff>95250</xdr:rowOff>
    </xdr:from>
    <xdr:to>
      <xdr:col>6</xdr:col>
      <xdr:colOff>57150</xdr:colOff>
      <xdr:row>2</xdr:row>
      <xdr:rowOff>142875</xdr:rowOff>
    </xdr:to>
    <xdr:pic macro="[1]!DesignIconClicked">
      <xdr:nvPicPr>
        <xdr:cNvPr id="21" name="BExMRD09PHLXWS19GD8L34NL5PD0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4762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2</xdr:row>
      <xdr:rowOff>19050</xdr:rowOff>
    </xdr:from>
    <xdr:to>
      <xdr:col>6</xdr:col>
      <xdr:colOff>47625</xdr:colOff>
      <xdr:row>2</xdr:row>
      <xdr:rowOff>66675</xdr:rowOff>
    </xdr:to>
    <xdr:pic macro="[1]!DesignIconClicked">
      <xdr:nvPicPr>
        <xdr:cNvPr id="22" name="BEx5HZF18FJLJQYK4PI60M2XEVKK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2</xdr:row>
      <xdr:rowOff>95250</xdr:rowOff>
    </xdr:from>
    <xdr:to>
      <xdr:col>6</xdr:col>
      <xdr:colOff>47625</xdr:colOff>
      <xdr:row>2</xdr:row>
      <xdr:rowOff>142875</xdr:rowOff>
    </xdr:to>
    <xdr:pic macro="[1]!DesignIconClicked">
      <xdr:nvPicPr>
        <xdr:cNvPr id="23" name="BExXY0SARSHCUAXKQDAWVZC2TO0D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476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6</xdr:col>
      <xdr:colOff>0</xdr:colOff>
      <xdr:row>2</xdr:row>
      <xdr:rowOff>19050</xdr:rowOff>
    </xdr:from>
    <xdr:ext cx="47625" cy="47625"/>
    <xdr:pic macro="[1]!DesignIconClicked">
      <xdr:nvPicPr>
        <xdr:cNvPr id="24" name="BExMH7IUMN29RUZ46FTQAQ8TKDVK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2</xdr:row>
      <xdr:rowOff>95250</xdr:rowOff>
    </xdr:from>
    <xdr:ext cx="47625" cy="47625"/>
    <xdr:pic macro="[1]!DesignIconClicked">
      <xdr:nvPicPr>
        <xdr:cNvPr id="25" name="BEx01OJKBRBEC5PPNV8SAGX3KBVD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476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2</xdr:row>
      <xdr:rowOff>19050</xdr:rowOff>
    </xdr:from>
    <xdr:ext cx="57150" cy="47625"/>
    <xdr:pic macro="[1]!DesignIconClicked">
      <xdr:nvPicPr>
        <xdr:cNvPr id="26" name="BExQESZI3JBO5WRLW6K69S2AWWVA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4000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2</xdr:row>
      <xdr:rowOff>95250</xdr:rowOff>
    </xdr:from>
    <xdr:ext cx="57150" cy="47625"/>
    <xdr:pic macro="[1]!DesignIconClicked">
      <xdr:nvPicPr>
        <xdr:cNvPr id="27" name="BExS9DX2R31QSKMCOTJBIX2DUVOS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4762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2</xdr:row>
      <xdr:rowOff>19050</xdr:rowOff>
    </xdr:from>
    <xdr:ext cx="47625" cy="47625"/>
    <xdr:pic macro="[1]!DesignIconClicked">
      <xdr:nvPicPr>
        <xdr:cNvPr id="28" name="BExD1O5HJ9GT1E7UB3PM0OCOC8WC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2</xdr:row>
      <xdr:rowOff>95250</xdr:rowOff>
    </xdr:from>
    <xdr:ext cx="47625" cy="47625"/>
    <xdr:pic macro="[1]!DesignIconClicked">
      <xdr:nvPicPr>
        <xdr:cNvPr id="29" name="BEx5QDTBKIJPI37KJ3Z6295058WR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476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2</xdr:row>
      <xdr:rowOff>19050</xdr:rowOff>
    </xdr:from>
    <xdr:ext cx="47625" cy="47625"/>
    <xdr:pic macro="[1]!DesignIconClicked">
      <xdr:nvPicPr>
        <xdr:cNvPr id="30" name="BExD1O5HJ9GT1E7UB3PM0OCOC8WC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2</xdr:row>
      <xdr:rowOff>95250</xdr:rowOff>
    </xdr:from>
    <xdr:ext cx="47625" cy="47625"/>
    <xdr:pic macro="[1]!DesignIconClicked">
      <xdr:nvPicPr>
        <xdr:cNvPr id="31" name="BEx5QDTBKIJPI37KJ3Z6295058WR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476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28575</xdr:colOff>
      <xdr:row>2</xdr:row>
      <xdr:rowOff>19050</xdr:rowOff>
    </xdr:from>
    <xdr:ext cx="47625" cy="47625"/>
    <xdr:pic macro="[1]!DesignIconClicked">
      <xdr:nvPicPr>
        <xdr:cNvPr id="32" name="BExD1O5HJ9GT1E7UB3PM0OCOC8WC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5575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28575</xdr:colOff>
      <xdr:row>2</xdr:row>
      <xdr:rowOff>95250</xdr:rowOff>
    </xdr:from>
    <xdr:ext cx="47625" cy="47625"/>
    <xdr:pic macro="[1]!DesignIconClicked">
      <xdr:nvPicPr>
        <xdr:cNvPr id="33" name="BEx5QDTBKIJPI37KJ3Z6295058WR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5575" y="476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28575</xdr:colOff>
      <xdr:row>2</xdr:row>
      <xdr:rowOff>19050</xdr:rowOff>
    </xdr:from>
    <xdr:ext cx="47625" cy="47625"/>
    <xdr:pic macro="[1]!DesignIconClicked">
      <xdr:nvPicPr>
        <xdr:cNvPr id="34" name="BExD1O5HJ9GT1E7UB3PM0OCOC8WC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5575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28575</xdr:colOff>
      <xdr:row>2</xdr:row>
      <xdr:rowOff>95250</xdr:rowOff>
    </xdr:from>
    <xdr:ext cx="47625" cy="47625"/>
    <xdr:pic macro="[1]!DesignIconClicked">
      <xdr:nvPicPr>
        <xdr:cNvPr id="35" name="BEx5QDTBKIJPI37KJ3Z6295058WR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5575" y="476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28575</xdr:colOff>
      <xdr:row>2</xdr:row>
      <xdr:rowOff>19050</xdr:rowOff>
    </xdr:from>
    <xdr:ext cx="47625" cy="47625"/>
    <xdr:pic macro="[1]!DesignIconClicked">
      <xdr:nvPicPr>
        <xdr:cNvPr id="36" name="BExD1O5HJ9GT1E7UB3PM0OCOC8WC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5575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28575</xdr:colOff>
      <xdr:row>2</xdr:row>
      <xdr:rowOff>95250</xdr:rowOff>
    </xdr:from>
    <xdr:ext cx="47625" cy="47625"/>
    <xdr:pic macro="[1]!DesignIconClicked">
      <xdr:nvPicPr>
        <xdr:cNvPr id="37" name="BEx5QDTBKIJPI37KJ3Z6295058WR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5575" y="476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28575</xdr:colOff>
      <xdr:row>2</xdr:row>
      <xdr:rowOff>19050</xdr:rowOff>
    </xdr:from>
    <xdr:ext cx="47625" cy="47625"/>
    <xdr:pic macro="[1]!DesignIconClicked">
      <xdr:nvPicPr>
        <xdr:cNvPr id="38" name="BExD1O5HJ9GT1E7UB3PM0OCOC8WC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28575</xdr:colOff>
      <xdr:row>2</xdr:row>
      <xdr:rowOff>95250</xdr:rowOff>
    </xdr:from>
    <xdr:ext cx="47625" cy="47625"/>
    <xdr:pic macro="[1]!DesignIconClicked">
      <xdr:nvPicPr>
        <xdr:cNvPr id="39" name="BEx5QDTBKIJPI37KJ3Z6295058WR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476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28575</xdr:colOff>
      <xdr:row>2</xdr:row>
      <xdr:rowOff>19050</xdr:rowOff>
    </xdr:from>
    <xdr:ext cx="47625" cy="47625"/>
    <xdr:pic macro="[1]!DesignIconClicked">
      <xdr:nvPicPr>
        <xdr:cNvPr id="40" name="BExD1O5HJ9GT1E7UB3PM0OCOC8WC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28575</xdr:colOff>
      <xdr:row>2</xdr:row>
      <xdr:rowOff>95250</xdr:rowOff>
    </xdr:from>
    <xdr:ext cx="47625" cy="47625"/>
    <xdr:pic macro="[1]!DesignIconClicked">
      <xdr:nvPicPr>
        <xdr:cNvPr id="41" name="BEx5QDTBKIJPI37KJ3Z6295058WR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476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Common%20Files/SAP%20Shared/BW/BExAnalyzer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"/>
      <sheetName val="BExStyles"/>
      <sheetName val="BExAnalyzer"/>
      <sheetName val="BExAnalyzer.xla"/>
    </sheetNames>
    <definedNames>
      <definedName name="DesignIconClicked"/>
    </definedNames>
    <sheetDataSet>
      <sheetData sheetId="0"/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0"/>
  <sheetViews>
    <sheetView tabSelected="1" zoomScale="120" zoomScaleNormal="120" workbookViewId="0">
      <selection activeCell="K12" sqref="K12"/>
    </sheetView>
  </sheetViews>
  <sheetFormatPr defaultRowHeight="15" x14ac:dyDescent="0.25"/>
  <cols>
    <col min="2" max="2" width="30.85546875" customWidth="1"/>
    <col min="3" max="7" width="13.28515625" customWidth="1"/>
    <col min="8" max="17" width="9.140625" style="22"/>
  </cols>
  <sheetData>
    <row r="1" spans="1:7" x14ac:dyDescent="0.25">
      <c r="A1" s="1"/>
      <c r="B1" s="2"/>
      <c r="C1" s="2"/>
      <c r="D1" s="2"/>
      <c r="E1" s="2"/>
    </row>
    <row r="2" spans="1:7" x14ac:dyDescent="0.25">
      <c r="A2" s="31" t="s">
        <v>83</v>
      </c>
      <c r="B2" s="31"/>
      <c r="C2" s="31"/>
      <c r="D2" s="31"/>
      <c r="E2" s="31"/>
      <c r="F2" s="31"/>
      <c r="G2" s="31"/>
    </row>
    <row r="3" spans="1:7" ht="39" customHeight="1" x14ac:dyDescent="0.25">
      <c r="A3" s="3" t="s">
        <v>17</v>
      </c>
      <c r="B3" s="3" t="s">
        <v>18</v>
      </c>
      <c r="C3" s="3" t="s">
        <v>84</v>
      </c>
      <c r="D3" s="3" t="s">
        <v>80</v>
      </c>
      <c r="E3" s="24" t="s">
        <v>82</v>
      </c>
      <c r="F3" s="24" t="s">
        <v>76</v>
      </c>
      <c r="G3" s="24" t="s">
        <v>77</v>
      </c>
    </row>
    <row r="4" spans="1:7" ht="25.5" x14ac:dyDescent="0.25">
      <c r="A4" s="4" t="s">
        <v>9</v>
      </c>
      <c r="B4" s="5" t="s">
        <v>10</v>
      </c>
      <c r="C4" s="26">
        <f>C5+C12+C44+C67+C148</f>
        <v>1253650413</v>
      </c>
      <c r="D4" s="26">
        <f>D5+D12+D44+D67+D142</f>
        <v>1342953140</v>
      </c>
      <c r="E4" s="6">
        <f>E5+E12+E44+E67+E148</f>
        <v>1506278140</v>
      </c>
      <c r="F4" s="6">
        <f>F5+F12+F44+F67+F148</f>
        <v>1427660700</v>
      </c>
      <c r="G4" s="6">
        <f>G5+G12+G44+G67+G148</f>
        <v>1457529827</v>
      </c>
    </row>
    <row r="5" spans="1:7" ht="38.25" x14ac:dyDescent="0.25">
      <c r="A5" s="7" t="s">
        <v>11</v>
      </c>
      <c r="B5" s="8" t="s">
        <v>12</v>
      </c>
      <c r="C5" s="27">
        <f t="shared" ref="C5:F6" si="0">C6</f>
        <v>10221875</v>
      </c>
      <c r="D5" s="27">
        <f>D6</f>
        <v>11000000</v>
      </c>
      <c r="E5" s="9">
        <f t="shared" si="0"/>
        <v>19200000</v>
      </c>
      <c r="F5" s="9">
        <f>F6</f>
        <v>12000000</v>
      </c>
      <c r="G5" s="9">
        <f t="shared" ref="G5:G6" si="1">G6</f>
        <v>14000000</v>
      </c>
    </row>
    <row r="6" spans="1:7" x14ac:dyDescent="0.25">
      <c r="A6" s="10" t="s">
        <v>19</v>
      </c>
      <c r="B6" s="11" t="s">
        <v>0</v>
      </c>
      <c r="C6" s="28">
        <f>C7+C10</f>
        <v>10221875</v>
      </c>
      <c r="D6" s="28">
        <f t="shared" si="0"/>
        <v>11000000</v>
      </c>
      <c r="E6" s="28">
        <f t="shared" si="0"/>
        <v>19200000</v>
      </c>
      <c r="F6" s="28">
        <f t="shared" si="0"/>
        <v>12000000</v>
      </c>
      <c r="G6" s="28">
        <f t="shared" si="1"/>
        <v>14000000</v>
      </c>
    </row>
    <row r="7" spans="1:7" ht="25.5" x14ac:dyDescent="0.25">
      <c r="A7" s="13" t="s">
        <v>20</v>
      </c>
      <c r="B7" s="14" t="s">
        <v>21</v>
      </c>
      <c r="C7" s="29">
        <f t="shared" ref="C7" si="2">SUM(C8:C9)</f>
        <v>9846875</v>
      </c>
      <c r="D7" s="29">
        <f>SUM(D8:D9)</f>
        <v>11000000</v>
      </c>
      <c r="E7" s="15">
        <f t="shared" ref="E7" si="3">SUM(E8:E9)</f>
        <v>19200000</v>
      </c>
      <c r="F7" s="15">
        <f>SUM(F8:F9)</f>
        <v>12000000</v>
      </c>
      <c r="G7" s="15">
        <f t="shared" ref="G7" si="4">SUM(G8:G9)</f>
        <v>14000000</v>
      </c>
    </row>
    <row r="8" spans="1:7" x14ac:dyDescent="0.25">
      <c r="A8" s="16" t="s">
        <v>22</v>
      </c>
      <c r="B8" s="17" t="s">
        <v>23</v>
      </c>
      <c r="C8" s="30">
        <v>9800000</v>
      </c>
      <c r="D8" s="30">
        <v>11000000</v>
      </c>
      <c r="E8" s="18">
        <v>11000000</v>
      </c>
      <c r="F8" s="18">
        <v>12000000</v>
      </c>
      <c r="G8" s="18">
        <v>14000000</v>
      </c>
    </row>
    <row r="9" spans="1:7" x14ac:dyDescent="0.25">
      <c r="A9" s="16" t="s">
        <v>24</v>
      </c>
      <c r="B9" s="17" t="s">
        <v>25</v>
      </c>
      <c r="C9" s="30">
        <v>46875</v>
      </c>
      <c r="D9" s="30"/>
      <c r="E9" s="18">
        <v>8200000</v>
      </c>
      <c r="F9" s="18"/>
      <c r="G9" s="18"/>
    </row>
    <row r="10" spans="1:7" ht="25.5" x14ac:dyDescent="0.25">
      <c r="A10" s="13" t="s">
        <v>26</v>
      </c>
      <c r="B10" s="14" t="s">
        <v>27</v>
      </c>
      <c r="C10" s="29">
        <f t="shared" ref="C10:E10" si="5">C11</f>
        <v>375000</v>
      </c>
      <c r="D10" s="29">
        <f>D11</f>
        <v>0</v>
      </c>
      <c r="E10" s="15">
        <f t="shared" si="5"/>
        <v>0</v>
      </c>
      <c r="F10" s="15">
        <f>F11</f>
        <v>0</v>
      </c>
      <c r="G10" s="15">
        <f t="shared" ref="G10" si="6">G11</f>
        <v>0</v>
      </c>
    </row>
    <row r="11" spans="1:7" ht="25.5" x14ac:dyDescent="0.25">
      <c r="A11" s="16" t="s">
        <v>28</v>
      </c>
      <c r="B11" s="17" t="s">
        <v>6</v>
      </c>
      <c r="C11" s="30">
        <v>375000</v>
      </c>
      <c r="D11" s="30"/>
      <c r="E11" s="19"/>
      <c r="F11" s="18"/>
      <c r="G11" s="18"/>
    </row>
    <row r="12" spans="1:7" ht="25.5" x14ac:dyDescent="0.25">
      <c r="A12" s="7" t="s">
        <v>13</v>
      </c>
      <c r="B12" s="8" t="s">
        <v>5</v>
      </c>
      <c r="C12" s="27">
        <f>C13+C18+C31</f>
        <v>7634680</v>
      </c>
      <c r="D12" s="27">
        <f>D13+D18+D31</f>
        <v>95494973</v>
      </c>
      <c r="E12" s="9">
        <f>E13+E18+E31</f>
        <v>95494973</v>
      </c>
      <c r="F12" s="9">
        <f>F13+F18+F31</f>
        <v>31305350</v>
      </c>
      <c r="G12" s="9">
        <f>G13+G18+G31</f>
        <v>14564857</v>
      </c>
    </row>
    <row r="13" spans="1:7" x14ac:dyDescent="0.25">
      <c r="A13" s="10">
        <v>11</v>
      </c>
      <c r="B13" s="11" t="s">
        <v>0</v>
      </c>
      <c r="C13" s="28">
        <f t="shared" ref="C13:D13" si="7">C14+C16</f>
        <v>0</v>
      </c>
      <c r="D13" s="28">
        <f t="shared" si="7"/>
        <v>18000000</v>
      </c>
      <c r="E13" s="28">
        <f t="shared" ref="E13:F13" si="8">E14+E16</f>
        <v>18000000</v>
      </c>
      <c r="F13" s="28">
        <f t="shared" si="8"/>
        <v>20000000</v>
      </c>
      <c r="G13" s="28">
        <f t="shared" ref="G13" si="9">G14+G16</f>
        <v>14564857</v>
      </c>
    </row>
    <row r="14" spans="1:7" x14ac:dyDescent="0.25">
      <c r="A14" s="13" t="s">
        <v>38</v>
      </c>
      <c r="B14" s="14" t="s">
        <v>39</v>
      </c>
      <c r="C14" s="29">
        <f>SUM(C15:C15)</f>
        <v>0</v>
      </c>
      <c r="D14" s="29">
        <f>SUM(D15:D15)</f>
        <v>900000</v>
      </c>
      <c r="E14" s="15">
        <f>SUM(E15:E15)</f>
        <v>900000</v>
      </c>
      <c r="F14" s="15">
        <f>SUM(F15:F15)</f>
        <v>21750</v>
      </c>
      <c r="G14" s="15">
        <f>SUM(G15:G15)</f>
        <v>0</v>
      </c>
    </row>
    <row r="15" spans="1:7" x14ac:dyDescent="0.25">
      <c r="A15" s="16" t="s">
        <v>44</v>
      </c>
      <c r="B15" s="17" t="s">
        <v>45</v>
      </c>
      <c r="C15" s="30"/>
      <c r="D15" s="30">
        <v>900000</v>
      </c>
      <c r="E15" s="18">
        <v>900000</v>
      </c>
      <c r="F15" s="18">
        <v>21750</v>
      </c>
      <c r="G15" s="18"/>
    </row>
    <row r="16" spans="1:7" ht="25.5" x14ac:dyDescent="0.25">
      <c r="A16" s="13" t="s">
        <v>26</v>
      </c>
      <c r="B16" s="14" t="s">
        <v>27</v>
      </c>
      <c r="C16" s="29">
        <f t="shared" ref="C16:E16" si="10">C17</f>
        <v>0</v>
      </c>
      <c r="D16" s="29">
        <f>D17</f>
        <v>17100000</v>
      </c>
      <c r="E16" s="15">
        <f t="shared" si="10"/>
        <v>17100000</v>
      </c>
      <c r="F16" s="15">
        <f>F17</f>
        <v>19978250</v>
      </c>
      <c r="G16" s="15">
        <f t="shared" ref="G16" si="11">G17</f>
        <v>14564857</v>
      </c>
    </row>
    <row r="17" spans="1:7" ht="25.5" x14ac:dyDescent="0.25">
      <c r="A17" s="16" t="s">
        <v>28</v>
      </c>
      <c r="B17" s="17" t="s">
        <v>6</v>
      </c>
      <c r="C17" s="30"/>
      <c r="D17" s="30">
        <v>17100000</v>
      </c>
      <c r="E17" s="19">
        <v>17100000</v>
      </c>
      <c r="F17" s="18">
        <v>19978250</v>
      </c>
      <c r="G17" s="18">
        <v>14564857</v>
      </c>
    </row>
    <row r="18" spans="1:7" x14ac:dyDescent="0.25">
      <c r="A18" s="10" t="s">
        <v>29</v>
      </c>
      <c r="B18" s="11" t="s">
        <v>30</v>
      </c>
      <c r="C18" s="28">
        <f>C19+C23+C27+C29</f>
        <v>1145210</v>
      </c>
      <c r="D18" s="28">
        <f>D19+D23+D27+D29</f>
        <v>11624246</v>
      </c>
      <c r="E18" s="12">
        <f>E19+E23+E27+E29</f>
        <v>11624246</v>
      </c>
      <c r="F18" s="12">
        <f>F19+F23+F27+F29</f>
        <v>1695803</v>
      </c>
      <c r="G18" s="12">
        <f>G19+G23+G27+G29</f>
        <v>0</v>
      </c>
    </row>
    <row r="19" spans="1:7" x14ac:dyDescent="0.25">
      <c r="A19" s="13" t="s">
        <v>31</v>
      </c>
      <c r="B19" s="14" t="s">
        <v>32</v>
      </c>
      <c r="C19" s="29">
        <f>SUM(C20:C22)</f>
        <v>7010</v>
      </c>
      <c r="D19" s="29">
        <f>SUM(D20:D22)</f>
        <v>16270</v>
      </c>
      <c r="E19" s="15">
        <f>SUM(E20:E22)</f>
        <v>16270</v>
      </c>
      <c r="F19" s="15">
        <f>SUM(F20:F22)</f>
        <v>0</v>
      </c>
      <c r="G19" s="15">
        <f>SUM(G20:G22)</f>
        <v>0</v>
      </c>
    </row>
    <row r="20" spans="1:7" x14ac:dyDescent="0.25">
      <c r="A20" s="16" t="s">
        <v>33</v>
      </c>
      <c r="B20" s="17" t="s">
        <v>34</v>
      </c>
      <c r="C20" s="30">
        <v>5850</v>
      </c>
      <c r="D20" s="30">
        <v>13966</v>
      </c>
      <c r="E20" s="18">
        <v>13966</v>
      </c>
      <c r="F20" s="18"/>
      <c r="G20" s="18"/>
    </row>
    <row r="21" spans="1:7" x14ac:dyDescent="0.25">
      <c r="A21" s="16" t="s">
        <v>35</v>
      </c>
      <c r="B21" s="17" t="s">
        <v>2</v>
      </c>
      <c r="C21" s="30">
        <v>190</v>
      </c>
      <c r="D21" s="30"/>
      <c r="E21" s="18"/>
      <c r="F21" s="18"/>
      <c r="G21" s="18"/>
    </row>
    <row r="22" spans="1:7" x14ac:dyDescent="0.25">
      <c r="A22" s="16" t="s">
        <v>36</v>
      </c>
      <c r="B22" s="17" t="s">
        <v>37</v>
      </c>
      <c r="C22" s="30">
        <v>970</v>
      </c>
      <c r="D22" s="30">
        <v>2304</v>
      </c>
      <c r="E22" s="18">
        <v>2304</v>
      </c>
      <c r="F22" s="18"/>
      <c r="G22" s="18"/>
    </row>
    <row r="23" spans="1:7" x14ac:dyDescent="0.25">
      <c r="A23" s="13" t="s">
        <v>38</v>
      </c>
      <c r="B23" s="14" t="s">
        <v>39</v>
      </c>
      <c r="C23" s="29">
        <f t="shared" ref="C23" si="12">SUM(C24:C26)</f>
        <v>75410</v>
      </c>
      <c r="D23" s="29">
        <f>SUM(D24:D26)</f>
        <v>262829</v>
      </c>
      <c r="E23" s="15">
        <f t="shared" ref="E23" si="13">SUM(E24:E26)</f>
        <v>262829</v>
      </c>
      <c r="F23" s="15">
        <f>SUM(F24:F26)</f>
        <v>54375</v>
      </c>
      <c r="G23" s="15">
        <f t="shared" ref="G23" si="14">SUM(G24:G26)</f>
        <v>0</v>
      </c>
    </row>
    <row r="24" spans="1:7" x14ac:dyDescent="0.25">
      <c r="A24" s="16" t="s">
        <v>40</v>
      </c>
      <c r="B24" s="17" t="s">
        <v>41</v>
      </c>
      <c r="C24" s="30">
        <v>320</v>
      </c>
      <c r="D24" s="30">
        <v>486</v>
      </c>
      <c r="E24" s="18">
        <v>486</v>
      </c>
      <c r="F24" s="18"/>
      <c r="G24" s="18"/>
    </row>
    <row r="25" spans="1:7" x14ac:dyDescent="0.25">
      <c r="A25" s="16" t="s">
        <v>42</v>
      </c>
      <c r="B25" s="17" t="s">
        <v>43</v>
      </c>
      <c r="C25" s="30"/>
      <c r="D25" s="30"/>
      <c r="E25" s="18"/>
      <c r="F25" s="18"/>
      <c r="G25" s="18"/>
    </row>
    <row r="26" spans="1:7" x14ac:dyDescent="0.25">
      <c r="A26" s="16" t="s">
        <v>44</v>
      </c>
      <c r="B26" s="17" t="s">
        <v>45</v>
      </c>
      <c r="C26" s="30">
        <v>75090</v>
      </c>
      <c r="D26" s="30">
        <v>262343</v>
      </c>
      <c r="E26" s="18">
        <v>262343</v>
      </c>
      <c r="F26" s="18">
        <v>54375</v>
      </c>
      <c r="G26" s="18"/>
    </row>
    <row r="27" spans="1:7" ht="25.5" x14ac:dyDescent="0.25">
      <c r="A27" s="13" t="s">
        <v>20</v>
      </c>
      <c r="B27" s="14" t="s">
        <v>21</v>
      </c>
      <c r="C27" s="29">
        <f t="shared" ref="C27:E27" si="15">C28</f>
        <v>0</v>
      </c>
      <c r="D27" s="29">
        <f>D28</f>
        <v>3040371</v>
      </c>
      <c r="E27" s="15">
        <f t="shared" si="15"/>
        <v>3040371</v>
      </c>
      <c r="F27" s="15">
        <f>F28</f>
        <v>0</v>
      </c>
      <c r="G27" s="15">
        <f t="shared" ref="G27" si="16">G28</f>
        <v>0</v>
      </c>
    </row>
    <row r="28" spans="1:7" x14ac:dyDescent="0.25">
      <c r="A28" s="16" t="s">
        <v>22</v>
      </c>
      <c r="B28" s="17" t="s">
        <v>23</v>
      </c>
      <c r="C28" s="30"/>
      <c r="D28" s="30">
        <v>3040371</v>
      </c>
      <c r="E28" s="18">
        <v>3040371</v>
      </c>
      <c r="F28" s="18"/>
      <c r="G28" s="18"/>
    </row>
    <row r="29" spans="1:7" ht="25.5" x14ac:dyDescent="0.25">
      <c r="A29" s="13" t="s">
        <v>26</v>
      </c>
      <c r="B29" s="14" t="s">
        <v>27</v>
      </c>
      <c r="C29" s="29">
        <f t="shared" ref="C29:E29" si="17">C30</f>
        <v>1062790</v>
      </c>
      <c r="D29" s="29">
        <f>D30</f>
        <v>8304776</v>
      </c>
      <c r="E29" s="15">
        <f t="shared" si="17"/>
        <v>8304776</v>
      </c>
      <c r="F29" s="15">
        <f>F30</f>
        <v>1641428</v>
      </c>
      <c r="G29" s="15">
        <f t="shared" ref="G29" si="18">G30</f>
        <v>0</v>
      </c>
    </row>
    <row r="30" spans="1:7" ht="25.5" x14ac:dyDescent="0.25">
      <c r="A30" s="16" t="s">
        <v>28</v>
      </c>
      <c r="B30" s="17" t="s">
        <v>6</v>
      </c>
      <c r="C30" s="30">
        <v>1062790</v>
      </c>
      <c r="D30" s="30">
        <v>8304776</v>
      </c>
      <c r="E30" s="19">
        <v>8304776</v>
      </c>
      <c r="F30" s="18">
        <v>1641428</v>
      </c>
      <c r="G30" s="18"/>
    </row>
    <row r="31" spans="1:7" ht="25.5" x14ac:dyDescent="0.25">
      <c r="A31" s="10" t="s">
        <v>46</v>
      </c>
      <c r="B31" s="11" t="s">
        <v>47</v>
      </c>
      <c r="C31" s="28">
        <f>C32+C36+C40+C42</f>
        <v>6489470</v>
      </c>
      <c r="D31" s="28">
        <f>D32+D36+D40+D42</f>
        <v>65870727</v>
      </c>
      <c r="E31" s="12">
        <f>E32+E36+E40+E42</f>
        <v>65870727</v>
      </c>
      <c r="F31" s="12">
        <f>F32+F36+F40+F42</f>
        <v>9609547</v>
      </c>
      <c r="G31" s="12">
        <f>G32+G36+G40+G42</f>
        <v>0</v>
      </c>
    </row>
    <row r="32" spans="1:7" x14ac:dyDescent="0.25">
      <c r="A32" s="13" t="s">
        <v>31</v>
      </c>
      <c r="B32" s="14" t="s">
        <v>32</v>
      </c>
      <c r="C32" s="29">
        <f>SUM(C33:C35)</f>
        <v>39660</v>
      </c>
      <c r="D32" s="29">
        <f>SUM(D33:D35)</f>
        <v>92202</v>
      </c>
      <c r="E32" s="15">
        <f>SUM(E33:E35)</f>
        <v>92202</v>
      </c>
      <c r="F32" s="15">
        <f>SUM(F33:F35)</f>
        <v>0</v>
      </c>
      <c r="G32" s="15">
        <f>SUM(G33:G35)</f>
        <v>0</v>
      </c>
    </row>
    <row r="33" spans="1:7" x14ac:dyDescent="0.25">
      <c r="A33" s="16" t="s">
        <v>33</v>
      </c>
      <c r="B33" s="17" t="s">
        <v>34</v>
      </c>
      <c r="C33" s="30">
        <v>33120</v>
      </c>
      <c r="D33" s="30">
        <v>79143</v>
      </c>
      <c r="E33" s="18">
        <v>79143</v>
      </c>
      <c r="F33" s="18"/>
      <c r="G33" s="18"/>
    </row>
    <row r="34" spans="1:7" x14ac:dyDescent="0.25">
      <c r="A34" s="16" t="s">
        <v>35</v>
      </c>
      <c r="B34" s="17" t="s">
        <v>2</v>
      </c>
      <c r="C34" s="30">
        <v>1060</v>
      </c>
      <c r="D34" s="30"/>
      <c r="E34" s="18"/>
      <c r="F34" s="18"/>
      <c r="G34" s="18"/>
    </row>
    <row r="35" spans="1:7" x14ac:dyDescent="0.25">
      <c r="A35" s="16" t="s">
        <v>36</v>
      </c>
      <c r="B35" s="17" t="s">
        <v>37</v>
      </c>
      <c r="C35" s="30">
        <v>5480</v>
      </c>
      <c r="D35" s="30">
        <v>13059</v>
      </c>
      <c r="E35" s="18">
        <v>13059</v>
      </c>
      <c r="F35" s="18"/>
      <c r="G35" s="18"/>
    </row>
    <row r="36" spans="1:7" x14ac:dyDescent="0.25">
      <c r="A36" s="13" t="s">
        <v>38</v>
      </c>
      <c r="B36" s="14" t="s">
        <v>39</v>
      </c>
      <c r="C36" s="29">
        <f t="shared" ref="C36" si="19">SUM(C37:C39)</f>
        <v>427350</v>
      </c>
      <c r="D36" s="29">
        <f>SUM(D37:D39)</f>
        <v>1489356</v>
      </c>
      <c r="E36" s="15">
        <f t="shared" ref="E36" si="20">SUM(E37:E39)</f>
        <v>1489356</v>
      </c>
      <c r="F36" s="15">
        <f>SUM(F37:F39)</f>
        <v>308125</v>
      </c>
      <c r="G36" s="15">
        <f t="shared" ref="G36" si="21">SUM(G37:G39)</f>
        <v>0</v>
      </c>
    </row>
    <row r="37" spans="1:7" x14ac:dyDescent="0.25">
      <c r="A37" s="16" t="s">
        <v>40</v>
      </c>
      <c r="B37" s="17" t="s">
        <v>41</v>
      </c>
      <c r="C37" s="30">
        <v>1840</v>
      </c>
      <c r="D37" s="30">
        <v>2754</v>
      </c>
      <c r="E37" s="18">
        <v>2754</v>
      </c>
      <c r="F37" s="18"/>
      <c r="G37" s="18"/>
    </row>
    <row r="38" spans="1:7" x14ac:dyDescent="0.25">
      <c r="A38" s="16" t="s">
        <v>42</v>
      </c>
      <c r="B38" s="17" t="s">
        <v>43</v>
      </c>
      <c r="C38" s="30"/>
      <c r="D38" s="30"/>
      <c r="E38" s="18"/>
      <c r="F38" s="18"/>
      <c r="G38" s="18"/>
    </row>
    <row r="39" spans="1:7" x14ac:dyDescent="0.25">
      <c r="A39" s="16" t="s">
        <v>44</v>
      </c>
      <c r="B39" s="17" t="s">
        <v>45</v>
      </c>
      <c r="C39" s="30">
        <v>425510</v>
      </c>
      <c r="D39" s="30">
        <v>1486602</v>
      </c>
      <c r="E39" s="18">
        <v>1486602</v>
      </c>
      <c r="F39" s="18">
        <v>308125</v>
      </c>
      <c r="G39" s="18"/>
    </row>
    <row r="40" spans="1:7" ht="25.5" x14ac:dyDescent="0.25">
      <c r="A40" s="13" t="s">
        <v>20</v>
      </c>
      <c r="B40" s="14" t="s">
        <v>21</v>
      </c>
      <c r="C40" s="29">
        <f t="shared" ref="C40:E40" si="22">C41</f>
        <v>0</v>
      </c>
      <c r="D40" s="29">
        <f>D41</f>
        <v>17228769</v>
      </c>
      <c r="E40" s="15">
        <f t="shared" si="22"/>
        <v>17228769</v>
      </c>
      <c r="F40" s="15">
        <f>F41</f>
        <v>0</v>
      </c>
      <c r="G40" s="15">
        <f t="shared" ref="G40" si="23">G41</f>
        <v>0</v>
      </c>
    </row>
    <row r="41" spans="1:7" x14ac:dyDescent="0.25">
      <c r="A41" s="16" t="s">
        <v>22</v>
      </c>
      <c r="B41" s="17" t="s">
        <v>23</v>
      </c>
      <c r="C41" s="30"/>
      <c r="D41" s="30">
        <v>17228769</v>
      </c>
      <c r="E41" s="18">
        <v>17228769</v>
      </c>
      <c r="F41" s="18"/>
      <c r="G41" s="18"/>
    </row>
    <row r="42" spans="1:7" ht="25.5" x14ac:dyDescent="0.25">
      <c r="A42" s="13" t="s">
        <v>26</v>
      </c>
      <c r="B42" s="14" t="s">
        <v>27</v>
      </c>
      <c r="C42" s="29">
        <f t="shared" ref="C42:E42" si="24">C43</f>
        <v>6022460</v>
      </c>
      <c r="D42" s="29">
        <f>D43</f>
        <v>47060400</v>
      </c>
      <c r="E42" s="15">
        <f t="shared" si="24"/>
        <v>47060400</v>
      </c>
      <c r="F42" s="15">
        <f>F43</f>
        <v>9301422</v>
      </c>
      <c r="G42" s="15">
        <f t="shared" ref="G42" si="25">G43</f>
        <v>0</v>
      </c>
    </row>
    <row r="43" spans="1:7" ht="25.5" x14ac:dyDescent="0.25">
      <c r="A43" s="16" t="s">
        <v>28</v>
      </c>
      <c r="B43" s="17" t="s">
        <v>6</v>
      </c>
      <c r="C43" s="30">
        <v>6022460</v>
      </c>
      <c r="D43" s="30">
        <v>47060400</v>
      </c>
      <c r="E43" s="18">
        <v>47060400</v>
      </c>
      <c r="F43" s="18">
        <v>9301422</v>
      </c>
      <c r="G43" s="18"/>
    </row>
    <row r="44" spans="1:7" ht="114.75" x14ac:dyDescent="0.25">
      <c r="A44" s="7" t="s">
        <v>48</v>
      </c>
      <c r="B44" s="8" t="s">
        <v>49</v>
      </c>
      <c r="C44" s="27">
        <f t="shared" ref="C44" si="26">C45+C56</f>
        <v>259500</v>
      </c>
      <c r="D44" s="27">
        <f>D45+D56</f>
        <v>22805965</v>
      </c>
      <c r="E44" s="9">
        <f t="shared" ref="E44" si="27">E45+E56</f>
        <v>22805965</v>
      </c>
      <c r="F44" s="9">
        <f>F45+F56</f>
        <v>4830265</v>
      </c>
      <c r="G44" s="9">
        <f t="shared" ref="G44" si="28">G45+G56</f>
        <v>2543132</v>
      </c>
    </row>
    <row r="45" spans="1:7" x14ac:dyDescent="0.25">
      <c r="A45" s="10" t="s">
        <v>29</v>
      </c>
      <c r="B45" s="11" t="s">
        <v>30</v>
      </c>
      <c r="C45" s="28">
        <f t="shared" ref="C45" si="29">C46+C50+C54</f>
        <v>38920</v>
      </c>
      <c r="D45" s="28">
        <f>D46+D50+D54</f>
        <v>3420895</v>
      </c>
      <c r="E45" s="12">
        <f t="shared" ref="E45" si="30">E46+E50+E54</f>
        <v>3420895</v>
      </c>
      <c r="F45" s="12">
        <f>F46+F50+F54</f>
        <v>724540</v>
      </c>
      <c r="G45" s="12">
        <f t="shared" ref="G45" si="31">G46+G50+G54</f>
        <v>381470</v>
      </c>
    </row>
    <row r="46" spans="1:7" x14ac:dyDescent="0.25">
      <c r="A46" s="13" t="s">
        <v>31</v>
      </c>
      <c r="B46" s="14" t="s">
        <v>32</v>
      </c>
      <c r="C46" s="29">
        <f t="shared" ref="C46" si="32">SUM(C47:C49)</f>
        <v>16460</v>
      </c>
      <c r="D46" s="29">
        <f>SUM(D47:D49)</f>
        <v>96534</v>
      </c>
      <c r="E46" s="15">
        <f t="shared" ref="E46" si="33">SUM(E47:E49)</f>
        <v>96534</v>
      </c>
      <c r="F46" s="15">
        <f>SUM(F47:F49)</f>
        <v>96534</v>
      </c>
      <c r="G46" s="15">
        <f t="shared" ref="G46" si="34">SUM(G47:G49)</f>
        <v>47485</v>
      </c>
    </row>
    <row r="47" spans="1:7" x14ac:dyDescent="0.25">
      <c r="A47" s="16" t="s">
        <v>33</v>
      </c>
      <c r="B47" s="17" t="s">
        <v>34</v>
      </c>
      <c r="C47" s="30">
        <v>13650</v>
      </c>
      <c r="D47" s="30">
        <v>81896</v>
      </c>
      <c r="E47" s="18">
        <v>81896</v>
      </c>
      <c r="F47" s="18">
        <v>81896</v>
      </c>
      <c r="G47" s="18">
        <v>40276</v>
      </c>
    </row>
    <row r="48" spans="1:7" x14ac:dyDescent="0.25">
      <c r="A48" s="16" t="s">
        <v>35</v>
      </c>
      <c r="B48" s="17" t="s">
        <v>2</v>
      </c>
      <c r="C48" s="30">
        <v>560</v>
      </c>
      <c r="D48" s="30">
        <v>1125</v>
      </c>
      <c r="E48" s="18">
        <v>1125</v>
      </c>
      <c r="F48" s="18">
        <v>1125</v>
      </c>
      <c r="G48" s="18">
        <v>563</v>
      </c>
    </row>
    <row r="49" spans="1:7" x14ac:dyDescent="0.25">
      <c r="A49" s="16" t="s">
        <v>36</v>
      </c>
      <c r="B49" s="17" t="s">
        <v>37</v>
      </c>
      <c r="C49" s="30">
        <v>2250</v>
      </c>
      <c r="D49" s="30">
        <v>13513</v>
      </c>
      <c r="E49" s="18">
        <v>13513</v>
      </c>
      <c r="F49" s="18">
        <v>13513</v>
      </c>
      <c r="G49" s="18">
        <v>6646</v>
      </c>
    </row>
    <row r="50" spans="1:7" x14ac:dyDescent="0.25">
      <c r="A50" s="13" t="s">
        <v>38</v>
      </c>
      <c r="B50" s="14" t="s">
        <v>39</v>
      </c>
      <c r="C50" s="29">
        <f t="shared" ref="C50" si="35">SUM(C51:C53)</f>
        <v>8960</v>
      </c>
      <c r="D50" s="29">
        <f>SUM(D51:D53)</f>
        <v>924361</v>
      </c>
      <c r="E50" s="15">
        <f t="shared" ref="E50" si="36">SUM(E51:E53)</f>
        <v>924361</v>
      </c>
      <c r="F50" s="15">
        <f>SUM(F51:F53)</f>
        <v>628006</v>
      </c>
      <c r="G50" s="15">
        <f t="shared" ref="G50" si="37">SUM(G51:G53)</f>
        <v>333985</v>
      </c>
    </row>
    <row r="51" spans="1:7" x14ac:dyDescent="0.25">
      <c r="A51" s="16" t="s">
        <v>40</v>
      </c>
      <c r="B51" s="17" t="s">
        <v>41</v>
      </c>
      <c r="C51" s="30">
        <v>260</v>
      </c>
      <c r="D51" s="30">
        <v>210673</v>
      </c>
      <c r="E51" s="18">
        <v>210673</v>
      </c>
      <c r="F51" s="18">
        <v>119571</v>
      </c>
      <c r="G51" s="18">
        <v>60193</v>
      </c>
    </row>
    <row r="52" spans="1:7" x14ac:dyDescent="0.25">
      <c r="A52" s="16" t="s">
        <v>42</v>
      </c>
      <c r="B52" s="17" t="s">
        <v>43</v>
      </c>
      <c r="C52" s="30"/>
      <c r="D52" s="30">
        <v>79935</v>
      </c>
      <c r="E52" s="18">
        <v>79935</v>
      </c>
      <c r="F52" s="18">
        <v>51870</v>
      </c>
      <c r="G52" s="18">
        <v>25935</v>
      </c>
    </row>
    <row r="53" spans="1:7" x14ac:dyDescent="0.25">
      <c r="A53" s="16" t="s">
        <v>44</v>
      </c>
      <c r="B53" s="17" t="s">
        <v>45</v>
      </c>
      <c r="C53" s="30">
        <v>8700</v>
      </c>
      <c r="D53" s="30">
        <v>633753</v>
      </c>
      <c r="E53" s="18">
        <v>633753</v>
      </c>
      <c r="F53" s="18">
        <v>456565</v>
      </c>
      <c r="G53" s="18">
        <v>247857</v>
      </c>
    </row>
    <row r="54" spans="1:7" ht="25.5" x14ac:dyDescent="0.25">
      <c r="A54" s="13" t="s">
        <v>20</v>
      </c>
      <c r="B54" s="14" t="s">
        <v>21</v>
      </c>
      <c r="C54" s="29">
        <f t="shared" ref="C54:E54" si="38">C55</f>
        <v>13500</v>
      </c>
      <c r="D54" s="29">
        <f>D55</f>
        <v>2400000</v>
      </c>
      <c r="E54" s="15">
        <f t="shared" si="38"/>
        <v>2400000</v>
      </c>
      <c r="F54" s="15">
        <f>F55</f>
        <v>0</v>
      </c>
      <c r="G54" s="15">
        <f t="shared" ref="G54" si="39">G55</f>
        <v>0</v>
      </c>
    </row>
    <row r="55" spans="1:7" x14ac:dyDescent="0.25">
      <c r="A55" s="16" t="s">
        <v>22</v>
      </c>
      <c r="B55" s="17" t="s">
        <v>23</v>
      </c>
      <c r="C55" s="30">
        <v>13500</v>
      </c>
      <c r="D55" s="30">
        <v>2400000</v>
      </c>
      <c r="E55" s="18">
        <v>2400000</v>
      </c>
      <c r="F55" s="18"/>
      <c r="G55" s="18"/>
    </row>
    <row r="56" spans="1:7" x14ac:dyDescent="0.25">
      <c r="A56" s="10" t="s">
        <v>74</v>
      </c>
      <c r="B56" s="11" t="s">
        <v>75</v>
      </c>
      <c r="C56" s="28">
        <f t="shared" ref="C56:D56" si="40">C57+C61+C65</f>
        <v>220580</v>
      </c>
      <c r="D56" s="28">
        <f t="shared" si="40"/>
        <v>19385070</v>
      </c>
      <c r="E56" s="28">
        <f t="shared" ref="E56:F56" si="41">E57+E61+E65</f>
        <v>19385070</v>
      </c>
      <c r="F56" s="28">
        <f t="shared" si="41"/>
        <v>4105725</v>
      </c>
      <c r="G56" s="28">
        <f t="shared" ref="G56" si="42">G57+G61+G65</f>
        <v>2161662</v>
      </c>
    </row>
    <row r="57" spans="1:7" x14ac:dyDescent="0.25">
      <c r="A57" s="13" t="s">
        <v>31</v>
      </c>
      <c r="B57" s="14" t="s">
        <v>32</v>
      </c>
      <c r="C57" s="29">
        <f t="shared" ref="C57" si="43">SUM(C58:C60)</f>
        <v>93290</v>
      </c>
      <c r="D57" s="29">
        <f>SUM(D58:D60)</f>
        <v>547026</v>
      </c>
      <c r="E57" s="15">
        <f t="shared" ref="E57" si="44">SUM(E58:E60)</f>
        <v>547026</v>
      </c>
      <c r="F57" s="15">
        <f>SUM(F58:F60)</f>
        <v>547026</v>
      </c>
      <c r="G57" s="15">
        <f t="shared" ref="G57" si="45">SUM(G58:G60)</f>
        <v>269076</v>
      </c>
    </row>
    <row r="58" spans="1:7" x14ac:dyDescent="0.25">
      <c r="A58" s="16" t="s">
        <v>33</v>
      </c>
      <c r="B58" s="17" t="s">
        <v>34</v>
      </c>
      <c r="C58" s="30">
        <v>77350</v>
      </c>
      <c r="D58" s="30">
        <v>464078</v>
      </c>
      <c r="E58" s="18">
        <v>464078</v>
      </c>
      <c r="F58" s="18">
        <v>464078</v>
      </c>
      <c r="G58" s="18">
        <v>228230</v>
      </c>
    </row>
    <row r="59" spans="1:7" x14ac:dyDescent="0.25">
      <c r="A59" s="16" t="s">
        <v>35</v>
      </c>
      <c r="B59" s="17" t="s">
        <v>2</v>
      </c>
      <c r="C59" s="30">
        <v>3190</v>
      </c>
      <c r="D59" s="30">
        <v>6375</v>
      </c>
      <c r="E59" s="18">
        <v>6375</v>
      </c>
      <c r="F59" s="18">
        <v>6375</v>
      </c>
      <c r="G59" s="18">
        <v>3188</v>
      </c>
    </row>
    <row r="60" spans="1:7" x14ac:dyDescent="0.25">
      <c r="A60" s="16" t="s">
        <v>36</v>
      </c>
      <c r="B60" s="17" t="s">
        <v>37</v>
      </c>
      <c r="C60" s="30">
        <v>12750</v>
      </c>
      <c r="D60" s="30">
        <v>76573</v>
      </c>
      <c r="E60" s="18">
        <v>76573</v>
      </c>
      <c r="F60" s="18">
        <v>76573</v>
      </c>
      <c r="G60" s="18">
        <v>37658</v>
      </c>
    </row>
    <row r="61" spans="1:7" x14ac:dyDescent="0.25">
      <c r="A61" s="13" t="s">
        <v>38</v>
      </c>
      <c r="B61" s="14" t="s">
        <v>39</v>
      </c>
      <c r="C61" s="29">
        <f t="shared" ref="C61" si="46">SUM(C62:C64)</f>
        <v>50790</v>
      </c>
      <c r="D61" s="29">
        <f>SUM(D62:D64)</f>
        <v>5238044</v>
      </c>
      <c r="E61" s="15">
        <f t="shared" ref="E61" si="47">SUM(E62:E64)</f>
        <v>5238044</v>
      </c>
      <c r="F61" s="15">
        <f>SUM(F62:F64)</f>
        <v>3558699</v>
      </c>
      <c r="G61" s="15">
        <f t="shared" ref="G61" si="48">SUM(G62:G64)</f>
        <v>1892586</v>
      </c>
    </row>
    <row r="62" spans="1:7" x14ac:dyDescent="0.25">
      <c r="A62" s="16" t="s">
        <v>40</v>
      </c>
      <c r="B62" s="17" t="s">
        <v>41</v>
      </c>
      <c r="C62" s="30">
        <v>1490</v>
      </c>
      <c r="D62" s="30">
        <v>1193816</v>
      </c>
      <c r="E62" s="18">
        <v>1193816</v>
      </c>
      <c r="F62" s="18">
        <v>677569</v>
      </c>
      <c r="G62" s="18">
        <v>341096</v>
      </c>
    </row>
    <row r="63" spans="1:7" x14ac:dyDescent="0.25">
      <c r="A63" s="16" t="s">
        <v>42</v>
      </c>
      <c r="B63" s="17" t="s">
        <v>43</v>
      </c>
      <c r="C63" s="30"/>
      <c r="D63" s="30">
        <v>452965</v>
      </c>
      <c r="E63" s="18">
        <v>452965</v>
      </c>
      <c r="F63" s="18">
        <v>293930</v>
      </c>
      <c r="G63" s="18">
        <v>146965</v>
      </c>
    </row>
    <row r="64" spans="1:7" x14ac:dyDescent="0.25">
      <c r="A64" s="16" t="s">
        <v>44</v>
      </c>
      <c r="B64" s="17" t="s">
        <v>45</v>
      </c>
      <c r="C64" s="30">
        <v>49300</v>
      </c>
      <c r="D64" s="30">
        <v>3591263</v>
      </c>
      <c r="E64" s="18">
        <v>3591263</v>
      </c>
      <c r="F64" s="18">
        <v>2587200</v>
      </c>
      <c r="G64" s="18">
        <v>1404525</v>
      </c>
    </row>
    <row r="65" spans="1:7" ht="25.5" x14ac:dyDescent="0.25">
      <c r="A65" s="13" t="s">
        <v>20</v>
      </c>
      <c r="B65" s="14" t="s">
        <v>21</v>
      </c>
      <c r="C65" s="29">
        <f t="shared" ref="C65:E65" si="49">C66</f>
        <v>76500</v>
      </c>
      <c r="D65" s="29">
        <f>D66</f>
        <v>13600000</v>
      </c>
      <c r="E65" s="15">
        <f t="shared" si="49"/>
        <v>13600000</v>
      </c>
      <c r="F65" s="15">
        <f>F66</f>
        <v>0</v>
      </c>
      <c r="G65" s="15">
        <f t="shared" ref="G65" si="50">G66</f>
        <v>0</v>
      </c>
    </row>
    <row r="66" spans="1:7" x14ac:dyDescent="0.25">
      <c r="A66" s="16" t="s">
        <v>22</v>
      </c>
      <c r="B66" s="17" t="s">
        <v>23</v>
      </c>
      <c r="C66" s="30">
        <v>76500</v>
      </c>
      <c r="D66" s="30">
        <v>13600000</v>
      </c>
      <c r="E66" s="18">
        <v>13600000</v>
      </c>
      <c r="F66" s="18"/>
      <c r="G66" s="18"/>
    </row>
    <row r="67" spans="1:7" ht="38.25" x14ac:dyDescent="0.25">
      <c r="A67" s="7" t="s">
        <v>16</v>
      </c>
      <c r="B67" s="8" t="s">
        <v>7</v>
      </c>
      <c r="C67" s="27">
        <f>C68+C88+C111+C129+C143</f>
        <v>1235234358</v>
      </c>
      <c r="D67" s="27">
        <f>D68+D88+D111+D123+D137</f>
        <v>1213352202</v>
      </c>
      <c r="E67" s="9">
        <f>E68+E88+E111+E129+E143</f>
        <v>1368477202</v>
      </c>
      <c r="F67" s="9">
        <f>F68+F88+F111+F129+F143</f>
        <v>1379125085</v>
      </c>
      <c r="G67" s="9">
        <f>G68+G88+G111+G129+G143</f>
        <v>1425921838</v>
      </c>
    </row>
    <row r="68" spans="1:7" x14ac:dyDescent="0.25">
      <c r="A68" s="10" t="s">
        <v>31</v>
      </c>
      <c r="B68" s="11" t="s">
        <v>4</v>
      </c>
      <c r="C68" s="28">
        <f t="shared" ref="C68" si="51">C69+C75+C77+C79+C85</f>
        <v>20279000</v>
      </c>
      <c r="D68" s="28">
        <f>D69+D75+D77+D79+D85</f>
        <v>17315000</v>
      </c>
      <c r="E68" s="12">
        <f t="shared" ref="E68" si="52">E69+E75+E77+E79+E85</f>
        <v>17315000</v>
      </c>
      <c r="F68" s="12">
        <f>F69+F75+F77+F79+F85</f>
        <v>17754700</v>
      </c>
      <c r="G68" s="12">
        <f t="shared" ref="G68" si="53">G69+G75+G77+G79+G85</f>
        <v>18207000</v>
      </c>
    </row>
    <row r="69" spans="1:7" x14ac:dyDescent="0.25">
      <c r="A69" s="13" t="s">
        <v>38</v>
      </c>
      <c r="B69" s="14" t="s">
        <v>39</v>
      </c>
      <c r="C69" s="29">
        <f t="shared" ref="C69" si="54">SUM(C70:C74)</f>
        <v>20027484</v>
      </c>
      <c r="D69" s="29">
        <f>SUM(D70:D74)</f>
        <v>11441000</v>
      </c>
      <c r="E69" s="15">
        <f t="shared" ref="E69" si="55">SUM(E70:E74)</f>
        <v>11441000</v>
      </c>
      <c r="F69" s="15">
        <f>SUM(F70:F74)</f>
        <v>11880700</v>
      </c>
      <c r="G69" s="15">
        <f>SUM(G70:G74)</f>
        <v>12333000</v>
      </c>
    </row>
    <row r="70" spans="1:7" x14ac:dyDescent="0.25">
      <c r="A70" s="16" t="s">
        <v>40</v>
      </c>
      <c r="B70" s="17" t="s">
        <v>41</v>
      </c>
      <c r="C70" s="30">
        <v>392000</v>
      </c>
      <c r="D70" s="30">
        <v>621000</v>
      </c>
      <c r="E70" s="18">
        <v>621000</v>
      </c>
      <c r="F70" s="18">
        <v>621000</v>
      </c>
      <c r="G70" s="18">
        <v>621000</v>
      </c>
    </row>
    <row r="71" spans="1:7" x14ac:dyDescent="0.25">
      <c r="A71" s="16" t="s">
        <v>42</v>
      </c>
      <c r="B71" s="17" t="s">
        <v>43</v>
      </c>
      <c r="C71" s="30">
        <v>13560484</v>
      </c>
      <c r="D71" s="30">
        <v>7452000</v>
      </c>
      <c r="E71" s="18">
        <v>7452000</v>
      </c>
      <c r="F71" s="18">
        <v>7891700</v>
      </c>
      <c r="G71" s="18">
        <v>8344000</v>
      </c>
    </row>
    <row r="72" spans="1:7" x14ac:dyDescent="0.25">
      <c r="A72" s="16" t="s">
        <v>44</v>
      </c>
      <c r="B72" s="17" t="s">
        <v>45</v>
      </c>
      <c r="C72" s="30">
        <v>6000000</v>
      </c>
      <c r="D72" s="30">
        <v>3182000</v>
      </c>
      <c r="E72" s="18">
        <v>3182000</v>
      </c>
      <c r="F72" s="18">
        <v>3182000</v>
      </c>
      <c r="G72" s="18">
        <v>3182000</v>
      </c>
    </row>
    <row r="73" spans="1:7" x14ac:dyDescent="0.25">
      <c r="A73" s="16" t="s">
        <v>50</v>
      </c>
      <c r="B73" s="17" t="s">
        <v>45</v>
      </c>
      <c r="C73" s="30"/>
      <c r="D73" s="30">
        <v>5000</v>
      </c>
      <c r="E73" s="18">
        <v>5000</v>
      </c>
      <c r="F73" s="18">
        <v>5000</v>
      </c>
      <c r="G73" s="18">
        <v>5000</v>
      </c>
    </row>
    <row r="74" spans="1:7" ht="25.5" x14ac:dyDescent="0.25">
      <c r="A74" s="16" t="s">
        <v>51</v>
      </c>
      <c r="B74" s="17" t="s">
        <v>3</v>
      </c>
      <c r="C74" s="30">
        <v>75000</v>
      </c>
      <c r="D74" s="30">
        <v>181000</v>
      </c>
      <c r="E74" s="18">
        <v>181000</v>
      </c>
      <c r="F74" s="18">
        <v>181000</v>
      </c>
      <c r="G74" s="18">
        <v>181000</v>
      </c>
    </row>
    <row r="75" spans="1:7" x14ac:dyDescent="0.25">
      <c r="A75" s="13" t="s">
        <v>58</v>
      </c>
      <c r="B75" s="14" t="s">
        <v>59</v>
      </c>
      <c r="C75" s="29">
        <f t="shared" ref="C75:E75" si="56">C76</f>
        <v>0</v>
      </c>
      <c r="D75" s="29">
        <f>D76</f>
        <v>30000</v>
      </c>
      <c r="E75" s="15">
        <f t="shared" si="56"/>
        <v>30000</v>
      </c>
      <c r="F75" s="15">
        <f>F76</f>
        <v>30000</v>
      </c>
      <c r="G75" s="15">
        <f t="shared" ref="G75" si="57">G76</f>
        <v>30000</v>
      </c>
    </row>
    <row r="76" spans="1:7" x14ac:dyDescent="0.25">
      <c r="A76" s="16" t="s">
        <v>60</v>
      </c>
      <c r="B76" s="17" t="s">
        <v>61</v>
      </c>
      <c r="C76" s="30"/>
      <c r="D76" s="30">
        <v>30000</v>
      </c>
      <c r="E76" s="18">
        <v>30000</v>
      </c>
      <c r="F76" s="18">
        <v>30000</v>
      </c>
      <c r="G76" s="18">
        <v>30000</v>
      </c>
    </row>
    <row r="77" spans="1:7" x14ac:dyDescent="0.25">
      <c r="A77" s="13" t="s">
        <v>62</v>
      </c>
      <c r="B77" s="14" t="s">
        <v>63</v>
      </c>
      <c r="C77" s="29">
        <f t="shared" ref="C77:E77" si="58">C78</f>
        <v>0</v>
      </c>
      <c r="D77" s="29">
        <f>D78</f>
        <v>400000</v>
      </c>
      <c r="E77" s="15">
        <f t="shared" si="58"/>
        <v>400000</v>
      </c>
      <c r="F77" s="15">
        <f>F78</f>
        <v>400000</v>
      </c>
      <c r="G77" s="15">
        <f t="shared" ref="G77" si="59">G78</f>
        <v>400000</v>
      </c>
    </row>
    <row r="78" spans="1:7" x14ac:dyDescent="0.25">
      <c r="A78" s="16" t="s">
        <v>64</v>
      </c>
      <c r="B78" s="17" t="s">
        <v>65</v>
      </c>
      <c r="C78" s="30"/>
      <c r="D78" s="30">
        <v>400000</v>
      </c>
      <c r="E78" s="18">
        <v>400000</v>
      </c>
      <c r="F78" s="18">
        <v>400000</v>
      </c>
      <c r="G78" s="18">
        <v>400000</v>
      </c>
    </row>
    <row r="79" spans="1:7" ht="25.5" x14ac:dyDescent="0.25">
      <c r="A79" s="13" t="s">
        <v>20</v>
      </c>
      <c r="B79" s="14" t="s">
        <v>21</v>
      </c>
      <c r="C79" s="29">
        <f t="shared" ref="C79" si="60">SUM(C80:C84)</f>
        <v>251516</v>
      </c>
      <c r="D79" s="29">
        <f>SUM(D80:D84)</f>
        <v>5404000</v>
      </c>
      <c r="E79" s="15">
        <f t="shared" ref="E79" si="61">SUM(E80:E84)</f>
        <v>5404000</v>
      </c>
      <c r="F79" s="15">
        <f>SUM(F80:F84)</f>
        <v>5404000</v>
      </c>
      <c r="G79" s="15">
        <f>SUM(G80:G84)</f>
        <v>5404000</v>
      </c>
    </row>
    <row r="80" spans="1:7" x14ac:dyDescent="0.25">
      <c r="A80" s="16" t="s">
        <v>66</v>
      </c>
      <c r="B80" s="17" t="s">
        <v>67</v>
      </c>
      <c r="C80" s="30"/>
      <c r="D80" s="30">
        <v>300000</v>
      </c>
      <c r="E80" s="18">
        <v>300000</v>
      </c>
      <c r="F80" s="18">
        <v>300000</v>
      </c>
      <c r="G80" s="18">
        <v>300000</v>
      </c>
    </row>
    <row r="81" spans="1:7" x14ac:dyDescent="0.25">
      <c r="A81" s="16" t="s">
        <v>22</v>
      </c>
      <c r="B81" s="17" t="s">
        <v>23</v>
      </c>
      <c r="C81" s="30">
        <v>136516</v>
      </c>
      <c r="D81" s="30">
        <v>4301000</v>
      </c>
      <c r="E81" s="18">
        <v>4301000</v>
      </c>
      <c r="F81" s="18">
        <v>4301000</v>
      </c>
      <c r="G81" s="18">
        <v>4301000</v>
      </c>
    </row>
    <row r="82" spans="1:7" x14ac:dyDescent="0.25">
      <c r="A82" s="16" t="s">
        <v>52</v>
      </c>
      <c r="B82" s="17" t="s">
        <v>53</v>
      </c>
      <c r="C82" s="30">
        <v>100000</v>
      </c>
      <c r="D82" s="30"/>
      <c r="E82" s="18"/>
      <c r="F82" s="18"/>
      <c r="G82" s="18"/>
    </row>
    <row r="83" spans="1:7" ht="25.5" x14ac:dyDescent="0.25">
      <c r="A83" s="16" t="s">
        <v>54</v>
      </c>
      <c r="B83" s="17" t="s">
        <v>55</v>
      </c>
      <c r="C83" s="30">
        <v>15000</v>
      </c>
      <c r="D83" s="30">
        <v>3000</v>
      </c>
      <c r="E83" s="18">
        <v>3000</v>
      </c>
      <c r="F83" s="18">
        <v>3000</v>
      </c>
      <c r="G83" s="18">
        <v>3000</v>
      </c>
    </row>
    <row r="84" spans="1:7" x14ac:dyDescent="0.25">
      <c r="A84" s="16" t="s">
        <v>24</v>
      </c>
      <c r="B84" s="17" t="s">
        <v>25</v>
      </c>
      <c r="C84" s="30"/>
      <c r="D84" s="30">
        <v>800000</v>
      </c>
      <c r="E84" s="18">
        <v>800000</v>
      </c>
      <c r="F84" s="18">
        <v>800000</v>
      </c>
      <c r="G84" s="18">
        <v>800000</v>
      </c>
    </row>
    <row r="85" spans="1:7" ht="25.5" x14ac:dyDescent="0.25">
      <c r="A85" s="13" t="s">
        <v>26</v>
      </c>
      <c r="B85" s="14" t="s">
        <v>21</v>
      </c>
      <c r="C85" s="29">
        <f t="shared" ref="C85" si="62">SUM(C86:C87)</f>
        <v>0</v>
      </c>
      <c r="D85" s="29">
        <f>SUM(D86:D87)</f>
        <v>40000</v>
      </c>
      <c r="E85" s="15">
        <f t="shared" ref="E85" si="63">SUM(E86:E87)</f>
        <v>40000</v>
      </c>
      <c r="F85" s="15">
        <f>SUM(F86:F87)</f>
        <v>40000</v>
      </c>
      <c r="G85" s="15">
        <f>SUM(G86:G87)</f>
        <v>40000</v>
      </c>
    </row>
    <row r="86" spans="1:7" ht="25.5" x14ac:dyDescent="0.25">
      <c r="A86" s="16" t="s">
        <v>28</v>
      </c>
      <c r="B86" s="17" t="s">
        <v>6</v>
      </c>
      <c r="C86" s="30"/>
      <c r="D86" s="30">
        <v>20000</v>
      </c>
      <c r="E86" s="18">
        <v>20000</v>
      </c>
      <c r="F86" s="18">
        <v>20000</v>
      </c>
      <c r="G86" s="18">
        <v>20000</v>
      </c>
    </row>
    <row r="87" spans="1:7" ht="25.5" x14ac:dyDescent="0.25">
      <c r="A87" s="16" t="s">
        <v>78</v>
      </c>
      <c r="B87" s="17" t="s">
        <v>79</v>
      </c>
      <c r="C87" s="30"/>
      <c r="D87" s="30">
        <v>20000</v>
      </c>
      <c r="E87" s="18">
        <v>20000</v>
      </c>
      <c r="F87" s="18">
        <v>20000</v>
      </c>
      <c r="G87" s="18">
        <v>20000</v>
      </c>
    </row>
    <row r="88" spans="1:7" x14ac:dyDescent="0.25">
      <c r="A88" s="10" t="s">
        <v>56</v>
      </c>
      <c r="B88" s="11" t="s">
        <v>57</v>
      </c>
      <c r="C88" s="28">
        <f t="shared" ref="C88" si="64">C89+C93+C99+C101+C103+C108</f>
        <v>1195194100</v>
      </c>
      <c r="D88" s="28">
        <f>D89+D93+D99+D101+D103+D108</f>
        <v>1194231202</v>
      </c>
      <c r="E88" s="12">
        <f t="shared" ref="E88" si="65">E89+E93+E99+E101+E103+E108</f>
        <v>1274231202</v>
      </c>
      <c r="F88" s="12">
        <f>F89+F93+F99+F101+F103+F108</f>
        <v>1309564385</v>
      </c>
      <c r="G88" s="12">
        <f t="shared" ref="G88" si="66">G89+G93+G99+G101+G103+G108</f>
        <v>1355918838</v>
      </c>
    </row>
    <row r="89" spans="1:7" x14ac:dyDescent="0.25">
      <c r="A89" s="13" t="s">
        <v>31</v>
      </c>
      <c r="B89" s="14" t="s">
        <v>32</v>
      </c>
      <c r="C89" s="29">
        <f t="shared" ref="C89" si="67">SUM(C90:C92)</f>
        <v>589263800</v>
      </c>
      <c r="D89" s="29">
        <f>SUM(D90:D92)</f>
        <v>607540968</v>
      </c>
      <c r="E89" s="15">
        <f t="shared" ref="E89" si="68">SUM(E90:E92)</f>
        <v>607540968</v>
      </c>
      <c r="F89" s="15">
        <f>SUM(F90:F92)</f>
        <v>607541000</v>
      </c>
      <c r="G89" s="15">
        <f t="shared" ref="G89" si="69">SUM(G90:G92)</f>
        <v>607541000</v>
      </c>
    </row>
    <row r="90" spans="1:7" x14ac:dyDescent="0.25">
      <c r="A90" s="16" t="s">
        <v>33</v>
      </c>
      <c r="B90" s="17" t="s">
        <v>34</v>
      </c>
      <c r="C90" s="30">
        <v>503263500</v>
      </c>
      <c r="D90" s="30">
        <v>524839917</v>
      </c>
      <c r="E90" s="18">
        <v>524839917</v>
      </c>
      <c r="F90" s="18">
        <v>524839900</v>
      </c>
      <c r="G90" s="18">
        <v>524839900</v>
      </c>
    </row>
    <row r="91" spans="1:7" x14ac:dyDescent="0.25">
      <c r="A91" s="16" t="s">
        <v>35</v>
      </c>
      <c r="B91" s="17" t="s">
        <v>2</v>
      </c>
      <c r="C91" s="30">
        <v>16099300</v>
      </c>
      <c r="D91" s="30">
        <v>13106500</v>
      </c>
      <c r="E91" s="18">
        <v>13106500</v>
      </c>
      <c r="F91" s="18">
        <v>13106500</v>
      </c>
      <c r="G91" s="18">
        <v>13106500</v>
      </c>
    </row>
    <row r="92" spans="1:7" x14ac:dyDescent="0.25">
      <c r="A92" s="16" t="s">
        <v>36</v>
      </c>
      <c r="B92" s="17" t="s">
        <v>37</v>
      </c>
      <c r="C92" s="30">
        <v>69901000</v>
      </c>
      <c r="D92" s="30">
        <v>69594551</v>
      </c>
      <c r="E92" s="18">
        <v>69594551</v>
      </c>
      <c r="F92" s="18">
        <v>69594600</v>
      </c>
      <c r="G92" s="18">
        <v>69594600</v>
      </c>
    </row>
    <row r="93" spans="1:7" x14ac:dyDescent="0.25">
      <c r="A93" s="13" t="s">
        <v>38</v>
      </c>
      <c r="B93" s="14" t="s">
        <v>39</v>
      </c>
      <c r="C93" s="29">
        <f t="shared" ref="C93" si="70">SUM(C94:C98)</f>
        <v>570137605</v>
      </c>
      <c r="D93" s="29">
        <f>SUM(D94:D98)</f>
        <v>583694234</v>
      </c>
      <c r="E93" s="15">
        <f t="shared" ref="E93" si="71">SUM(E94:E98)</f>
        <v>633694234</v>
      </c>
      <c r="F93" s="15">
        <f>SUM(F94:F98)</f>
        <v>669027385</v>
      </c>
      <c r="G93" s="15">
        <f t="shared" ref="G93" si="72">SUM(G94:G98)</f>
        <v>715381838</v>
      </c>
    </row>
    <row r="94" spans="1:7" x14ac:dyDescent="0.25">
      <c r="A94" s="16" t="s">
        <v>40</v>
      </c>
      <c r="B94" s="17" t="s">
        <v>41</v>
      </c>
      <c r="C94" s="30">
        <v>20428180</v>
      </c>
      <c r="D94" s="30">
        <v>18599787</v>
      </c>
      <c r="E94" s="18">
        <v>18599787</v>
      </c>
      <c r="F94" s="18">
        <v>18599800</v>
      </c>
      <c r="G94" s="18">
        <v>18599800</v>
      </c>
    </row>
    <row r="95" spans="1:7" x14ac:dyDescent="0.25">
      <c r="A95" s="16" t="s">
        <v>42</v>
      </c>
      <c r="B95" s="17" t="s">
        <v>43</v>
      </c>
      <c r="C95" s="30">
        <v>495032780</v>
      </c>
      <c r="D95" s="30">
        <v>513401741</v>
      </c>
      <c r="E95" s="18">
        <v>563401741</v>
      </c>
      <c r="F95" s="18">
        <v>598734985</v>
      </c>
      <c r="G95" s="18">
        <v>645089438</v>
      </c>
    </row>
    <row r="96" spans="1:7" x14ac:dyDescent="0.25">
      <c r="A96" s="16" t="s">
        <v>44</v>
      </c>
      <c r="B96" s="17" t="s">
        <v>45</v>
      </c>
      <c r="C96" s="30">
        <v>49818645</v>
      </c>
      <c r="D96" s="30">
        <v>43851706</v>
      </c>
      <c r="E96" s="18">
        <v>43851706</v>
      </c>
      <c r="F96" s="18">
        <v>43851600</v>
      </c>
      <c r="G96" s="18">
        <v>43851600</v>
      </c>
    </row>
    <row r="97" spans="1:7" ht="25.5" x14ac:dyDescent="0.25">
      <c r="A97" s="16" t="s">
        <v>50</v>
      </c>
      <c r="B97" s="17" t="s">
        <v>1</v>
      </c>
      <c r="C97" s="30">
        <v>35500</v>
      </c>
      <c r="D97" s="30">
        <v>69000</v>
      </c>
      <c r="E97" s="18">
        <v>69000</v>
      </c>
      <c r="F97" s="18">
        <v>69000</v>
      </c>
      <c r="G97" s="18">
        <v>69000</v>
      </c>
    </row>
    <row r="98" spans="1:7" ht="25.5" x14ac:dyDescent="0.25">
      <c r="A98" s="16" t="s">
        <v>51</v>
      </c>
      <c r="B98" s="17" t="s">
        <v>3</v>
      </c>
      <c r="C98" s="30">
        <v>4822500</v>
      </c>
      <c r="D98" s="30">
        <v>7772000</v>
      </c>
      <c r="E98" s="18">
        <v>7772000</v>
      </c>
      <c r="F98" s="18">
        <v>7772000</v>
      </c>
      <c r="G98" s="18">
        <v>7772000</v>
      </c>
    </row>
    <row r="99" spans="1:7" x14ac:dyDescent="0.25">
      <c r="A99" s="13" t="s">
        <v>58</v>
      </c>
      <c r="B99" s="14" t="s">
        <v>59</v>
      </c>
      <c r="C99" s="29">
        <f t="shared" ref="C99:E99" si="73">C100</f>
        <v>1933470</v>
      </c>
      <c r="D99" s="29">
        <f>D100</f>
        <v>952000</v>
      </c>
      <c r="E99" s="15">
        <f t="shared" si="73"/>
        <v>952000</v>
      </c>
      <c r="F99" s="15">
        <f>F100</f>
        <v>952000</v>
      </c>
      <c r="G99" s="15">
        <f t="shared" ref="G99" si="74">G100</f>
        <v>952000</v>
      </c>
    </row>
    <row r="100" spans="1:7" x14ac:dyDescent="0.25">
      <c r="A100" s="16" t="s">
        <v>60</v>
      </c>
      <c r="B100" s="17" t="s">
        <v>61</v>
      </c>
      <c r="C100" s="30">
        <v>1933470</v>
      </c>
      <c r="D100" s="30">
        <v>952000</v>
      </c>
      <c r="E100" s="18">
        <v>952000</v>
      </c>
      <c r="F100" s="18">
        <v>952000</v>
      </c>
      <c r="G100" s="18">
        <v>952000</v>
      </c>
    </row>
    <row r="101" spans="1:7" x14ac:dyDescent="0.25">
      <c r="A101" s="13" t="s">
        <v>62</v>
      </c>
      <c r="B101" s="14" t="s">
        <v>63</v>
      </c>
      <c r="C101" s="29">
        <f t="shared" ref="C101:E101" si="75">C102</f>
        <v>2600000</v>
      </c>
      <c r="D101" s="29">
        <f>D102</f>
        <v>1200000</v>
      </c>
      <c r="E101" s="15">
        <f t="shared" si="75"/>
        <v>1200000</v>
      </c>
      <c r="F101" s="15">
        <f>F102</f>
        <v>1200000</v>
      </c>
      <c r="G101" s="15">
        <f t="shared" ref="G101" si="76">G102</f>
        <v>1200000</v>
      </c>
    </row>
    <row r="102" spans="1:7" x14ac:dyDescent="0.25">
      <c r="A102" s="16" t="s">
        <v>64</v>
      </c>
      <c r="B102" s="17" t="s">
        <v>65</v>
      </c>
      <c r="C102" s="30">
        <v>2600000</v>
      </c>
      <c r="D102" s="30">
        <v>1200000</v>
      </c>
      <c r="E102" s="18">
        <v>1200000</v>
      </c>
      <c r="F102" s="18">
        <v>1200000</v>
      </c>
      <c r="G102" s="18">
        <v>1200000</v>
      </c>
    </row>
    <row r="103" spans="1:7" ht="25.5" x14ac:dyDescent="0.25">
      <c r="A103" s="13" t="s">
        <v>20</v>
      </c>
      <c r="B103" s="14" t="s">
        <v>21</v>
      </c>
      <c r="C103" s="29">
        <f t="shared" ref="C103" si="77">SUM(C104:C107)</f>
        <v>30921725</v>
      </c>
      <c r="D103" s="29">
        <f>SUM(D104:D107)</f>
        <v>739000</v>
      </c>
      <c r="E103" s="15">
        <f t="shared" ref="E103" si="78">SUM(E104:E107)</f>
        <v>30739000</v>
      </c>
      <c r="F103" s="15">
        <f>SUM(F104:F107)</f>
        <v>30739000</v>
      </c>
      <c r="G103" s="15">
        <f t="shared" ref="G103" si="79">SUM(G104:G107)</f>
        <v>30739000</v>
      </c>
    </row>
    <row r="104" spans="1:7" x14ac:dyDescent="0.25">
      <c r="A104" s="16" t="s">
        <v>66</v>
      </c>
      <c r="B104" s="17" t="s">
        <v>67</v>
      </c>
      <c r="C104" s="30">
        <v>300000</v>
      </c>
      <c r="D104" s="30">
        <v>10000</v>
      </c>
      <c r="E104" s="18">
        <v>10000</v>
      </c>
      <c r="F104" s="18">
        <v>10000</v>
      </c>
      <c r="G104" s="18">
        <v>10000</v>
      </c>
    </row>
    <row r="105" spans="1:7" x14ac:dyDescent="0.25">
      <c r="A105" s="16" t="s">
        <v>22</v>
      </c>
      <c r="B105" s="17" t="s">
        <v>23</v>
      </c>
      <c r="C105" s="30">
        <v>30085375</v>
      </c>
      <c r="D105" s="30">
        <v>629000</v>
      </c>
      <c r="E105" s="18">
        <v>30629000</v>
      </c>
      <c r="F105" s="18">
        <v>30629000</v>
      </c>
      <c r="G105" s="18">
        <v>30629000</v>
      </c>
    </row>
    <row r="106" spans="1:7" ht="25.5" x14ac:dyDescent="0.25">
      <c r="A106" s="16" t="s">
        <v>54</v>
      </c>
      <c r="B106" s="17" t="s">
        <v>55</v>
      </c>
      <c r="C106" s="30">
        <v>12600</v>
      </c>
      <c r="D106" s="30"/>
      <c r="E106" s="18"/>
      <c r="F106" s="18"/>
      <c r="G106" s="18"/>
    </row>
    <row r="107" spans="1:7" x14ac:dyDescent="0.25">
      <c r="A107" s="16" t="s">
        <v>24</v>
      </c>
      <c r="B107" s="17" t="s">
        <v>25</v>
      </c>
      <c r="C107" s="30">
        <v>523750</v>
      </c>
      <c r="D107" s="30">
        <v>100000</v>
      </c>
      <c r="E107" s="18">
        <v>100000</v>
      </c>
      <c r="F107" s="18">
        <v>100000</v>
      </c>
      <c r="G107" s="18">
        <v>100000</v>
      </c>
    </row>
    <row r="108" spans="1:7" ht="25.5" x14ac:dyDescent="0.25">
      <c r="A108" s="13" t="s">
        <v>26</v>
      </c>
      <c r="B108" s="14" t="s">
        <v>21</v>
      </c>
      <c r="C108" s="29">
        <f t="shared" ref="C108" si="80">SUM(C109:C110)</f>
        <v>337500</v>
      </c>
      <c r="D108" s="29">
        <f>SUM(D109:D110)</f>
        <v>105000</v>
      </c>
      <c r="E108" s="15">
        <f t="shared" ref="E108" si="81">SUM(E109:E110)</f>
        <v>105000</v>
      </c>
      <c r="F108" s="15">
        <f>SUM(F109:F110)</f>
        <v>105000</v>
      </c>
      <c r="G108" s="15">
        <f t="shared" ref="G108" si="82">SUM(G109:G110)</f>
        <v>105000</v>
      </c>
    </row>
    <row r="109" spans="1:7" ht="25.5" x14ac:dyDescent="0.25">
      <c r="A109" s="16" t="s">
        <v>28</v>
      </c>
      <c r="B109" s="17" t="s">
        <v>6</v>
      </c>
      <c r="C109" s="30">
        <v>337500</v>
      </c>
      <c r="D109" s="30">
        <v>100000</v>
      </c>
      <c r="E109" s="18">
        <v>100000</v>
      </c>
      <c r="F109" s="18">
        <v>100000</v>
      </c>
      <c r="G109" s="18">
        <v>100000</v>
      </c>
    </row>
    <row r="110" spans="1:7" ht="25.5" x14ac:dyDescent="0.25">
      <c r="A110" s="16" t="s">
        <v>78</v>
      </c>
      <c r="B110" s="17" t="s">
        <v>79</v>
      </c>
      <c r="C110" s="30"/>
      <c r="D110" s="30">
        <v>5000</v>
      </c>
      <c r="E110" s="18">
        <v>5000</v>
      </c>
      <c r="F110" s="18">
        <v>5000</v>
      </c>
      <c r="G110" s="18">
        <v>5000</v>
      </c>
    </row>
    <row r="111" spans="1:7" x14ac:dyDescent="0.25">
      <c r="A111" s="10" t="s">
        <v>68</v>
      </c>
      <c r="B111" s="11" t="s">
        <v>69</v>
      </c>
      <c r="C111" s="28">
        <f>C112+C115+C121+C123+C126</f>
        <v>17931258</v>
      </c>
      <c r="D111" s="28">
        <f t="shared" ref="D111" si="83">D112+D114+D120</f>
        <v>160000</v>
      </c>
      <c r="E111" s="28">
        <f>E112+E115+E121+E123+E126</f>
        <v>65285000</v>
      </c>
      <c r="F111" s="28">
        <f t="shared" ref="F111" si="84">F112+F115+F123</f>
        <v>40160000</v>
      </c>
      <c r="G111" s="28">
        <f t="shared" ref="G111" si="85">G112+G115+G123</f>
        <v>40150000</v>
      </c>
    </row>
    <row r="112" spans="1:7" x14ac:dyDescent="0.25">
      <c r="A112" s="13" t="s">
        <v>31</v>
      </c>
      <c r="B112" s="14" t="s">
        <v>32</v>
      </c>
      <c r="C112" s="29">
        <f>C113+C114</f>
        <v>0</v>
      </c>
      <c r="D112" s="29">
        <f t="shared" ref="D112" si="86">D113</f>
        <v>0</v>
      </c>
      <c r="E112" s="29">
        <f>E113+E114</f>
        <v>20000000</v>
      </c>
      <c r="F112" s="29">
        <f t="shared" ref="F112:G112" si="87">F114</f>
        <v>0</v>
      </c>
      <c r="G112" s="29">
        <f t="shared" si="87"/>
        <v>0</v>
      </c>
    </row>
    <row r="113" spans="1:7" x14ac:dyDescent="0.25">
      <c r="A113" s="16" t="s">
        <v>33</v>
      </c>
      <c r="B113" s="17" t="s">
        <v>34</v>
      </c>
      <c r="C113" s="30"/>
      <c r="D113" s="30"/>
      <c r="E113" s="30">
        <v>17348000</v>
      </c>
      <c r="F113" s="30"/>
      <c r="G113" s="30"/>
    </row>
    <row r="114" spans="1:7" x14ac:dyDescent="0.25">
      <c r="A114" s="16" t="s">
        <v>36</v>
      </c>
      <c r="B114" s="17" t="s">
        <v>37</v>
      </c>
      <c r="C114" s="30"/>
      <c r="D114" s="30">
        <f t="shared" ref="D114" si="88">SUM(D115:D119)</f>
        <v>150000</v>
      </c>
      <c r="E114" s="18">
        <v>2652000</v>
      </c>
      <c r="F114" s="18"/>
      <c r="G114" s="18"/>
    </row>
    <row r="115" spans="1:7" x14ac:dyDescent="0.25">
      <c r="A115" s="13" t="s">
        <v>38</v>
      </c>
      <c r="B115" s="14" t="s">
        <v>39</v>
      </c>
      <c r="C115" s="29">
        <f t="shared" ref="C115" si="89">SUM(C116:C120)</f>
        <v>10308500</v>
      </c>
      <c r="D115" s="29"/>
      <c r="E115" s="15">
        <f t="shared" ref="E115:F115" si="90">SUM(E116:E120)</f>
        <v>6150000</v>
      </c>
      <c r="F115" s="15">
        <f t="shared" si="90"/>
        <v>150000</v>
      </c>
      <c r="G115" s="15">
        <f t="shared" ref="G115" si="91">SUM(G116:G120)</f>
        <v>140000</v>
      </c>
    </row>
    <row r="116" spans="1:7" x14ac:dyDescent="0.25">
      <c r="A116" s="16" t="s">
        <v>40</v>
      </c>
      <c r="B116" s="17" t="s">
        <v>41</v>
      </c>
      <c r="C116" s="30"/>
      <c r="D116" s="30">
        <v>5000</v>
      </c>
      <c r="E116" s="18"/>
      <c r="F116" s="18"/>
      <c r="G116" s="18"/>
    </row>
    <row r="117" spans="1:7" x14ac:dyDescent="0.25">
      <c r="A117" s="16" t="s">
        <v>42</v>
      </c>
      <c r="B117" s="17" t="s">
        <v>43</v>
      </c>
      <c r="C117" s="30">
        <v>10020000</v>
      </c>
      <c r="D117" s="30">
        <v>85000</v>
      </c>
      <c r="E117" s="18">
        <v>5000</v>
      </c>
      <c r="F117" s="18">
        <v>5000</v>
      </c>
      <c r="G117" s="18">
        <v>5000</v>
      </c>
    </row>
    <row r="118" spans="1:7" x14ac:dyDescent="0.25">
      <c r="A118" s="16" t="s">
        <v>44</v>
      </c>
      <c r="B118" s="17" t="s">
        <v>45</v>
      </c>
      <c r="C118" s="30">
        <v>125000</v>
      </c>
      <c r="D118" s="30">
        <v>60000</v>
      </c>
      <c r="E118" s="18">
        <v>85000</v>
      </c>
      <c r="F118" s="18">
        <v>85000</v>
      </c>
      <c r="G118" s="18">
        <v>85000</v>
      </c>
    </row>
    <row r="119" spans="1:7" ht="25.5" x14ac:dyDescent="0.25">
      <c r="A119" s="16" t="s">
        <v>50</v>
      </c>
      <c r="B119" s="17" t="s">
        <v>1</v>
      </c>
      <c r="C119" s="30">
        <v>163500</v>
      </c>
      <c r="D119" s="30"/>
      <c r="E119" s="18">
        <v>60000</v>
      </c>
      <c r="F119" s="18">
        <v>60000</v>
      </c>
      <c r="G119" s="18">
        <v>50000</v>
      </c>
    </row>
    <row r="120" spans="1:7" ht="25.5" x14ac:dyDescent="0.25">
      <c r="A120" s="16" t="s">
        <v>51</v>
      </c>
      <c r="B120" s="17" t="s">
        <v>3</v>
      </c>
      <c r="C120" s="30"/>
      <c r="D120" s="30">
        <f>SUM(D121:D122)</f>
        <v>10000</v>
      </c>
      <c r="E120" s="18">
        <v>6000000</v>
      </c>
      <c r="F120" s="18"/>
      <c r="G120" s="18"/>
    </row>
    <row r="121" spans="1:7" x14ac:dyDescent="0.25">
      <c r="A121" s="13" t="s">
        <v>58</v>
      </c>
      <c r="B121" s="14" t="s">
        <v>59</v>
      </c>
      <c r="C121" s="29">
        <f>C122</f>
        <v>0</v>
      </c>
      <c r="D121" s="29">
        <v>5000</v>
      </c>
      <c r="E121" s="15">
        <f>E122</f>
        <v>4000000</v>
      </c>
      <c r="F121" s="15">
        <f>F122</f>
        <v>0</v>
      </c>
      <c r="G121" s="15">
        <f t="shared" ref="G121" si="92">G122</f>
        <v>0</v>
      </c>
    </row>
    <row r="122" spans="1:7" x14ac:dyDescent="0.25">
      <c r="A122" s="16" t="s">
        <v>60</v>
      </c>
      <c r="B122" s="17" t="s">
        <v>61</v>
      </c>
      <c r="C122" s="30"/>
      <c r="D122" s="30">
        <v>5000</v>
      </c>
      <c r="E122" s="18">
        <v>4000000</v>
      </c>
      <c r="F122" s="18"/>
      <c r="G122" s="18"/>
    </row>
    <row r="123" spans="1:7" ht="25.5" x14ac:dyDescent="0.25">
      <c r="A123" s="13" t="s">
        <v>20</v>
      </c>
      <c r="B123" s="14" t="s">
        <v>21</v>
      </c>
      <c r="C123" s="29">
        <f t="shared" ref="C123" si="93">SUM(C124:C125)</f>
        <v>5747758</v>
      </c>
      <c r="D123" s="29">
        <f>D124+D130+D134</f>
        <v>1600000</v>
      </c>
      <c r="E123" s="15">
        <f t="shared" ref="E123" si="94">SUM(E124:E125)</f>
        <v>30010000</v>
      </c>
      <c r="F123" s="15">
        <f>SUM(F124:F125)</f>
        <v>40010000</v>
      </c>
      <c r="G123" s="15">
        <f t="shared" ref="G123" si="95">SUM(G124:G125)</f>
        <v>40010000</v>
      </c>
    </row>
    <row r="124" spans="1:7" x14ac:dyDescent="0.25">
      <c r="A124" s="16" t="s">
        <v>22</v>
      </c>
      <c r="B124" s="17" t="s">
        <v>23</v>
      </c>
      <c r="C124" s="30">
        <v>5747758</v>
      </c>
      <c r="D124" s="30">
        <f>SUM(D125:D129)</f>
        <v>1250000</v>
      </c>
      <c r="E124" s="18">
        <v>30005000</v>
      </c>
      <c r="F124" s="18">
        <v>40005000</v>
      </c>
      <c r="G124" s="18">
        <v>40005000</v>
      </c>
    </row>
    <row r="125" spans="1:7" x14ac:dyDescent="0.25">
      <c r="A125" s="16" t="s">
        <v>24</v>
      </c>
      <c r="B125" s="17" t="s">
        <v>25</v>
      </c>
      <c r="C125" s="30"/>
      <c r="D125" s="30">
        <v>201000</v>
      </c>
      <c r="E125" s="18">
        <v>5000</v>
      </c>
      <c r="F125" s="18">
        <v>5000</v>
      </c>
      <c r="G125" s="18">
        <v>5000</v>
      </c>
    </row>
    <row r="126" spans="1:7" ht="25.5" x14ac:dyDescent="0.25">
      <c r="A126" s="13" t="s">
        <v>26</v>
      </c>
      <c r="B126" s="14" t="s">
        <v>21</v>
      </c>
      <c r="C126" s="29">
        <f t="shared" ref="C126" si="96">SUM(C127:C128)</f>
        <v>1875000</v>
      </c>
      <c r="D126" s="29">
        <v>635000</v>
      </c>
      <c r="E126" s="15">
        <f t="shared" ref="E126" si="97">SUM(E127:E128)</f>
        <v>5125000</v>
      </c>
      <c r="F126" s="15">
        <f>SUM(F127:F128)</f>
        <v>0</v>
      </c>
      <c r="G126" s="15">
        <f t="shared" ref="G126" si="98">SUM(G127:G128)</f>
        <v>0</v>
      </c>
    </row>
    <row r="127" spans="1:7" ht="25.5" x14ac:dyDescent="0.25">
      <c r="A127" s="16" t="s">
        <v>28</v>
      </c>
      <c r="B127" s="17" t="s">
        <v>6</v>
      </c>
      <c r="C127" s="30">
        <v>1875000</v>
      </c>
      <c r="D127" s="30">
        <v>355000</v>
      </c>
      <c r="E127" s="18">
        <v>5125000</v>
      </c>
      <c r="F127" s="18"/>
      <c r="G127" s="18"/>
    </row>
    <row r="128" spans="1:7" ht="25.5" x14ac:dyDescent="0.25">
      <c r="A128" s="16" t="s">
        <v>78</v>
      </c>
      <c r="B128" s="17" t="s">
        <v>79</v>
      </c>
      <c r="C128" s="30"/>
      <c r="D128" s="30">
        <v>1000</v>
      </c>
      <c r="E128" s="18"/>
      <c r="F128" s="18"/>
      <c r="G128" s="18"/>
    </row>
    <row r="129" spans="1:7" x14ac:dyDescent="0.25">
      <c r="A129" s="10" t="s">
        <v>70</v>
      </c>
      <c r="B129" s="11" t="s">
        <v>8</v>
      </c>
      <c r="C129" s="28">
        <f t="shared" ref="C129" si="99">C130+C136+C140</f>
        <v>1800000</v>
      </c>
      <c r="D129" s="28">
        <v>58000</v>
      </c>
      <c r="E129" s="12">
        <f t="shared" ref="E129" si="100">E130+E136+E140</f>
        <v>11600000</v>
      </c>
      <c r="F129" s="12">
        <f>F130+F136+F140</f>
        <v>11600000</v>
      </c>
      <c r="G129" s="12">
        <f t="shared" ref="G129" si="101">G130+G136+G140</f>
        <v>11600000</v>
      </c>
    </row>
    <row r="130" spans="1:7" x14ac:dyDescent="0.25">
      <c r="A130" s="13" t="s">
        <v>38</v>
      </c>
      <c r="B130" s="14" t="s">
        <v>39</v>
      </c>
      <c r="C130" s="29">
        <f t="shared" ref="C130" si="102">SUM(C131:C135)</f>
        <v>1255000</v>
      </c>
      <c r="D130" s="29">
        <f>SUM(D131:D133)</f>
        <v>310000</v>
      </c>
      <c r="E130" s="15">
        <f t="shared" ref="E130" si="103">SUM(E131:E135)</f>
        <v>10100000</v>
      </c>
      <c r="F130" s="15">
        <f>SUM(F131:F135)</f>
        <v>10100000</v>
      </c>
      <c r="G130" s="15">
        <f t="shared" ref="G130" si="104">SUM(G131:G135)</f>
        <v>10100000</v>
      </c>
    </row>
    <row r="131" spans="1:7" x14ac:dyDescent="0.25">
      <c r="A131" s="16" t="s">
        <v>40</v>
      </c>
      <c r="B131" s="17" t="s">
        <v>41</v>
      </c>
      <c r="C131" s="30">
        <v>600000</v>
      </c>
      <c r="D131" s="30">
        <v>248000</v>
      </c>
      <c r="E131" s="18">
        <v>701000</v>
      </c>
      <c r="F131" s="18">
        <v>701000</v>
      </c>
      <c r="G131" s="18">
        <v>701000</v>
      </c>
    </row>
    <row r="132" spans="1:7" x14ac:dyDescent="0.25">
      <c r="A132" s="16" t="s">
        <v>42</v>
      </c>
      <c r="B132" s="17" t="s">
        <v>43</v>
      </c>
      <c r="C132" s="30">
        <v>625000</v>
      </c>
      <c r="D132" s="30">
        <v>2000</v>
      </c>
      <c r="E132" s="18">
        <v>8707000</v>
      </c>
      <c r="F132" s="18">
        <v>8707000</v>
      </c>
      <c r="G132" s="18">
        <v>8707000</v>
      </c>
    </row>
    <row r="133" spans="1:7" x14ac:dyDescent="0.25">
      <c r="A133" s="16" t="s">
        <v>44</v>
      </c>
      <c r="B133" s="17" t="s">
        <v>45</v>
      </c>
      <c r="C133" s="30"/>
      <c r="D133" s="30">
        <v>60000</v>
      </c>
      <c r="E133" s="18">
        <v>578000</v>
      </c>
      <c r="F133" s="18">
        <v>578000</v>
      </c>
      <c r="G133" s="18">
        <v>578000</v>
      </c>
    </row>
    <row r="134" spans="1:7" ht="25.5" x14ac:dyDescent="0.25">
      <c r="A134" s="16" t="s">
        <v>50</v>
      </c>
      <c r="B134" s="17" t="s">
        <v>1</v>
      </c>
      <c r="C134" s="30"/>
      <c r="D134" s="30">
        <f>SUM(D135:D136)</f>
        <v>40000</v>
      </c>
      <c r="E134" s="18">
        <v>1000</v>
      </c>
      <c r="F134" s="18">
        <v>1000</v>
      </c>
      <c r="G134" s="18">
        <v>1000</v>
      </c>
    </row>
    <row r="135" spans="1:7" ht="25.5" x14ac:dyDescent="0.25">
      <c r="A135" s="16" t="s">
        <v>51</v>
      </c>
      <c r="B135" s="17" t="s">
        <v>3</v>
      </c>
      <c r="C135" s="30">
        <v>30000</v>
      </c>
      <c r="D135" s="30">
        <v>20000</v>
      </c>
      <c r="E135" s="18">
        <v>113000</v>
      </c>
      <c r="F135" s="18">
        <v>113000</v>
      </c>
      <c r="G135" s="18">
        <v>113000</v>
      </c>
    </row>
    <row r="136" spans="1:7" ht="25.5" x14ac:dyDescent="0.25">
      <c r="A136" s="13" t="s">
        <v>20</v>
      </c>
      <c r="B136" s="14" t="s">
        <v>21</v>
      </c>
      <c r="C136" s="29">
        <f t="shared" ref="C136" si="105">SUM(C137:C139)</f>
        <v>545000</v>
      </c>
      <c r="D136" s="29">
        <v>20000</v>
      </c>
      <c r="E136" s="15">
        <f t="shared" ref="E136" si="106">SUM(E137:E139)</f>
        <v>1460000</v>
      </c>
      <c r="F136" s="15">
        <f>SUM(F137:F139)</f>
        <v>1460000</v>
      </c>
      <c r="G136" s="15">
        <f>SUM(G137:G139)</f>
        <v>1460000</v>
      </c>
    </row>
    <row r="137" spans="1:7" x14ac:dyDescent="0.25">
      <c r="A137" s="16" t="s">
        <v>22</v>
      </c>
      <c r="B137" s="17" t="s">
        <v>23</v>
      </c>
      <c r="C137" s="30">
        <v>545000</v>
      </c>
      <c r="D137" s="30">
        <f t="shared" ref="D137" si="107">D138+D140</f>
        <v>46000</v>
      </c>
      <c r="E137" s="18">
        <v>1398000</v>
      </c>
      <c r="F137" s="18">
        <v>1398000</v>
      </c>
      <c r="G137" s="18">
        <v>1398000</v>
      </c>
    </row>
    <row r="138" spans="1:7" ht="25.5" x14ac:dyDescent="0.25">
      <c r="A138" s="16" t="s">
        <v>54</v>
      </c>
      <c r="B138" s="17" t="s">
        <v>55</v>
      </c>
      <c r="C138" s="30"/>
      <c r="D138" s="30">
        <f>D139</f>
        <v>0</v>
      </c>
      <c r="E138" s="18">
        <v>2000</v>
      </c>
      <c r="F138" s="18">
        <v>2000</v>
      </c>
      <c r="G138" s="18">
        <v>2000</v>
      </c>
    </row>
    <row r="139" spans="1:7" x14ac:dyDescent="0.25">
      <c r="A139" s="16" t="s">
        <v>24</v>
      </c>
      <c r="B139" s="17" t="s">
        <v>25</v>
      </c>
      <c r="C139" s="30"/>
      <c r="D139" s="30"/>
      <c r="E139" s="18">
        <v>60000</v>
      </c>
      <c r="F139" s="18">
        <v>60000</v>
      </c>
      <c r="G139" s="18">
        <v>60000</v>
      </c>
    </row>
    <row r="140" spans="1:7" ht="25.5" x14ac:dyDescent="0.25">
      <c r="A140" s="13" t="s">
        <v>26</v>
      </c>
      <c r="B140" s="14" t="s">
        <v>21</v>
      </c>
      <c r="C140" s="29">
        <f t="shared" ref="C140" si="108">SUM(C141:C142)</f>
        <v>0</v>
      </c>
      <c r="D140" s="29">
        <f>D141</f>
        <v>46000</v>
      </c>
      <c r="E140" s="15">
        <f t="shared" ref="E140" si="109">SUM(E141:E142)</f>
        <v>40000</v>
      </c>
      <c r="F140" s="15">
        <f>SUM(F141:F142)</f>
        <v>40000</v>
      </c>
      <c r="G140" s="15">
        <f t="shared" ref="G140" si="110">SUM(G141:G142)</f>
        <v>40000</v>
      </c>
    </row>
    <row r="141" spans="1:7" ht="25.5" x14ac:dyDescent="0.25">
      <c r="A141" s="16" t="s">
        <v>28</v>
      </c>
      <c r="B141" s="17" t="s">
        <v>6</v>
      </c>
      <c r="C141" s="30"/>
      <c r="D141" s="30">
        <v>46000</v>
      </c>
      <c r="E141" s="18">
        <v>20000</v>
      </c>
      <c r="F141" s="18">
        <v>20000</v>
      </c>
      <c r="G141" s="18">
        <v>20000</v>
      </c>
    </row>
    <row r="142" spans="1:7" ht="25.5" x14ac:dyDescent="0.25">
      <c r="A142" s="16" t="s">
        <v>78</v>
      </c>
      <c r="B142" s="17" t="s">
        <v>79</v>
      </c>
      <c r="C142" s="30"/>
      <c r="D142" s="30">
        <f>D143</f>
        <v>300000</v>
      </c>
      <c r="E142" s="18">
        <v>20000</v>
      </c>
      <c r="F142" s="18">
        <v>20000</v>
      </c>
      <c r="G142" s="18">
        <v>20000</v>
      </c>
    </row>
    <row r="143" spans="1:7" x14ac:dyDescent="0.25">
      <c r="A143" s="10" t="s">
        <v>71</v>
      </c>
      <c r="B143" s="11" t="s">
        <v>72</v>
      </c>
      <c r="C143" s="28">
        <f t="shared" ref="C143" si="111">C144+C146</f>
        <v>30000</v>
      </c>
      <c r="D143" s="28">
        <f>D144+D146+D150</f>
        <v>300000</v>
      </c>
      <c r="E143" s="12">
        <f t="shared" ref="E143:F143" si="112">E144+E146</f>
        <v>46000</v>
      </c>
      <c r="F143" s="12">
        <f t="shared" si="112"/>
        <v>46000</v>
      </c>
      <c r="G143" s="12">
        <f t="shared" ref="G143" si="113">G144+G146</f>
        <v>46000</v>
      </c>
    </row>
    <row r="144" spans="1:7" x14ac:dyDescent="0.25">
      <c r="A144" s="13" t="s">
        <v>38</v>
      </c>
      <c r="B144" s="14" t="s">
        <v>39</v>
      </c>
      <c r="C144" s="29">
        <f>C145</f>
        <v>30000</v>
      </c>
      <c r="D144" s="29">
        <f t="shared" ref="D144" si="114">D145</f>
        <v>0</v>
      </c>
      <c r="E144" s="15">
        <f>E145</f>
        <v>0</v>
      </c>
      <c r="F144" s="15">
        <f>F145</f>
        <v>0</v>
      </c>
      <c r="G144" s="15">
        <f>G145</f>
        <v>0</v>
      </c>
    </row>
    <row r="145" spans="1:7" x14ac:dyDescent="0.25">
      <c r="A145" s="16" t="s">
        <v>44</v>
      </c>
      <c r="B145" s="17" t="s">
        <v>45</v>
      </c>
      <c r="C145" s="30">
        <v>30000</v>
      </c>
      <c r="D145" s="30"/>
      <c r="E145" s="18"/>
      <c r="F145" s="18"/>
      <c r="G145" s="18"/>
    </row>
    <row r="146" spans="1:7" ht="25.5" x14ac:dyDescent="0.25">
      <c r="A146" s="13" t="s">
        <v>20</v>
      </c>
      <c r="B146" s="14" t="s">
        <v>21</v>
      </c>
      <c r="C146" s="29">
        <f t="shared" ref="C146:E146" si="115">C147</f>
        <v>0</v>
      </c>
      <c r="D146" s="29">
        <f>SUM(D147:D149)</f>
        <v>240000</v>
      </c>
      <c r="E146" s="15">
        <f t="shared" si="115"/>
        <v>46000</v>
      </c>
      <c r="F146" s="15">
        <f>F147</f>
        <v>46000</v>
      </c>
      <c r="G146" s="15">
        <f t="shared" ref="G146" si="116">G147</f>
        <v>46000</v>
      </c>
    </row>
    <row r="147" spans="1:7" x14ac:dyDescent="0.25">
      <c r="A147" s="16" t="s">
        <v>66</v>
      </c>
      <c r="B147" s="17" t="s">
        <v>67</v>
      </c>
      <c r="C147" s="30"/>
      <c r="D147" s="30">
        <v>10000</v>
      </c>
      <c r="E147" s="18">
        <v>46000</v>
      </c>
      <c r="F147" s="18">
        <v>46000</v>
      </c>
      <c r="G147" s="18">
        <v>46000</v>
      </c>
    </row>
    <row r="148" spans="1:7" ht="51" x14ac:dyDescent="0.25">
      <c r="A148" s="7" t="s">
        <v>14</v>
      </c>
      <c r="B148" s="8" t="s">
        <v>15</v>
      </c>
      <c r="C148" s="27">
        <f t="shared" ref="C148:E148" si="117">C149</f>
        <v>300000</v>
      </c>
      <c r="D148" s="27">
        <v>200000</v>
      </c>
      <c r="E148" s="9">
        <f t="shared" si="117"/>
        <v>300000</v>
      </c>
      <c r="F148" s="9">
        <f>F149</f>
        <v>400000</v>
      </c>
      <c r="G148" s="9">
        <f t="shared" ref="G148" si="118">G149</f>
        <v>500000</v>
      </c>
    </row>
    <row r="149" spans="1:7" x14ac:dyDescent="0.25">
      <c r="A149" s="10" t="s">
        <v>19</v>
      </c>
      <c r="B149" s="11" t="s">
        <v>0</v>
      </c>
      <c r="C149" s="28">
        <f>C150+C152+C156</f>
        <v>300000</v>
      </c>
      <c r="D149" s="28">
        <v>30000</v>
      </c>
      <c r="E149" s="12">
        <f>E150+E152+E156</f>
        <v>300000</v>
      </c>
      <c r="F149" s="12">
        <f>F150+F152+F156</f>
        <v>400000</v>
      </c>
      <c r="G149" s="12">
        <f>G150+G152+G156</f>
        <v>500000</v>
      </c>
    </row>
    <row r="150" spans="1:7" x14ac:dyDescent="0.25">
      <c r="A150" s="13" t="s">
        <v>31</v>
      </c>
      <c r="B150" s="14" t="s">
        <v>32</v>
      </c>
      <c r="C150" s="29">
        <f t="shared" ref="C150:G150" si="119">C151</f>
        <v>0</v>
      </c>
      <c r="D150" s="29">
        <f>D151</f>
        <v>60000</v>
      </c>
      <c r="E150" s="29">
        <f t="shared" si="119"/>
        <v>0</v>
      </c>
      <c r="F150" s="29">
        <f t="shared" si="119"/>
        <v>0</v>
      </c>
      <c r="G150" s="29">
        <f t="shared" si="119"/>
        <v>0</v>
      </c>
    </row>
    <row r="151" spans="1:7" x14ac:dyDescent="0.25">
      <c r="A151" s="16" t="s">
        <v>33</v>
      </c>
      <c r="B151" s="17" t="s">
        <v>34</v>
      </c>
      <c r="C151" s="30"/>
      <c r="D151" s="30">
        <v>60000</v>
      </c>
      <c r="E151" s="18"/>
      <c r="F151" s="18"/>
      <c r="G151" s="18"/>
    </row>
    <row r="152" spans="1:7" x14ac:dyDescent="0.25">
      <c r="A152" s="13" t="s">
        <v>38</v>
      </c>
      <c r="B152" s="14" t="s">
        <v>39</v>
      </c>
      <c r="C152" s="29">
        <f t="shared" ref="C152" si="120">SUM(C153:C155)</f>
        <v>261872</v>
      </c>
      <c r="D152" s="29">
        <f>SUM(D153:D155)</f>
        <v>0</v>
      </c>
      <c r="E152" s="15">
        <f t="shared" ref="E152" si="121">SUM(E153:E155)</f>
        <v>240000</v>
      </c>
      <c r="F152" s="15">
        <f>SUM(F153:F155)</f>
        <v>340000</v>
      </c>
      <c r="G152" s="15">
        <f t="shared" ref="G152" si="122">SUM(G153:G155)</f>
        <v>450000</v>
      </c>
    </row>
    <row r="153" spans="1:7" x14ac:dyDescent="0.25">
      <c r="A153" s="16" t="s">
        <v>40</v>
      </c>
      <c r="B153" s="17" t="s">
        <v>41</v>
      </c>
      <c r="C153" s="30">
        <v>20000</v>
      </c>
      <c r="D153" s="30"/>
      <c r="E153" s="18">
        <v>10000</v>
      </c>
      <c r="F153" s="18">
        <v>10000</v>
      </c>
      <c r="G153" s="18">
        <v>10000</v>
      </c>
    </row>
    <row r="154" spans="1:7" x14ac:dyDescent="0.25">
      <c r="A154" s="16" t="s">
        <v>42</v>
      </c>
      <c r="B154" s="17" t="s">
        <v>43</v>
      </c>
      <c r="C154" s="30">
        <v>170550</v>
      </c>
      <c r="D154" s="30"/>
      <c r="E154" s="18">
        <v>200000</v>
      </c>
      <c r="F154" s="18">
        <v>300000</v>
      </c>
      <c r="G154" s="18">
        <v>260000</v>
      </c>
    </row>
    <row r="155" spans="1:7" x14ac:dyDescent="0.25">
      <c r="A155" s="16" t="s">
        <v>44</v>
      </c>
      <c r="B155" s="17" t="s">
        <v>45</v>
      </c>
      <c r="C155" s="30">
        <v>71322</v>
      </c>
      <c r="D155" s="30"/>
      <c r="E155" s="18">
        <v>30000</v>
      </c>
      <c r="F155" s="18">
        <v>30000</v>
      </c>
      <c r="G155" s="18">
        <v>180000</v>
      </c>
    </row>
    <row r="156" spans="1:7" ht="25.5" x14ac:dyDescent="0.25">
      <c r="A156" s="13" t="s">
        <v>20</v>
      </c>
      <c r="B156" s="14" t="s">
        <v>21</v>
      </c>
      <c r="C156" s="29">
        <f t="shared" ref="C156:E156" si="123">C157</f>
        <v>38128</v>
      </c>
      <c r="D156" s="29">
        <f>D157</f>
        <v>0</v>
      </c>
      <c r="E156" s="15">
        <f t="shared" si="123"/>
        <v>60000</v>
      </c>
      <c r="F156" s="15">
        <f>F157</f>
        <v>60000</v>
      </c>
      <c r="G156" s="15">
        <f t="shared" ref="G156" si="124">G157</f>
        <v>50000</v>
      </c>
    </row>
    <row r="157" spans="1:7" x14ac:dyDescent="0.25">
      <c r="A157" s="16" t="s">
        <v>22</v>
      </c>
      <c r="B157" s="17" t="s">
        <v>23</v>
      </c>
      <c r="C157" s="30">
        <v>38128</v>
      </c>
      <c r="D157" s="30"/>
      <c r="E157" s="18">
        <v>60000</v>
      </c>
      <c r="F157" s="18">
        <v>60000</v>
      </c>
      <c r="G157" s="18">
        <v>50000</v>
      </c>
    </row>
    <row r="158" spans="1:7" x14ac:dyDescent="0.25">
      <c r="C158" s="25"/>
      <c r="D158" s="25"/>
    </row>
    <row r="159" spans="1:7" x14ac:dyDescent="0.25">
      <c r="A159" s="20" t="s">
        <v>73</v>
      </c>
      <c r="G159" t="s">
        <v>81</v>
      </c>
    </row>
    <row r="160" spans="1:7" x14ac:dyDescent="0.25">
      <c r="A160" s="21"/>
      <c r="B160" s="21"/>
      <c r="C160" s="23"/>
      <c r="D160" s="23"/>
      <c r="G160" s="21"/>
    </row>
  </sheetData>
  <mergeCells count="1">
    <mergeCell ref="A2:G2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Sheet1</vt:lpstr>
      <vt:lpstr>Sheet1!Ispis_naslova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Barišić Vesna</dc:creator>
  <cp:lastModifiedBy>DIMEC JASNA</cp:lastModifiedBy>
  <cp:lastPrinted>2019-12-17T11:24:21Z</cp:lastPrinted>
  <dcterms:created xsi:type="dcterms:W3CDTF">2018-11-12T08:32:51Z</dcterms:created>
  <dcterms:modified xsi:type="dcterms:W3CDTF">2020-01-27T11:52:44Z</dcterms:modified>
</cp:coreProperties>
</file>